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7812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'Φύλλο1'!$A$1:$W$67</definedName>
  </definedNames>
  <calcPr fullCalcOnLoad="1"/>
</workbook>
</file>

<file path=xl/sharedStrings.xml><?xml version="1.0" encoding="utf-8"?>
<sst xmlns="http://schemas.openxmlformats.org/spreadsheetml/2006/main" count="181" uniqueCount="64">
  <si>
    <t>ΑΝΗΛΙΚΑ ΤΕΚΝΑ</t>
  </si>
  <si>
    <t>ΚΥΡΙΑ ΚΑΤΗΓΟΡΙΑ ΕΙΔΙΚΕΥΣΗΣ</t>
  </si>
  <si>
    <t>ΕΤΟΣ ΚΤΗΣΗΣ ΠΤΥΧΙΟΥ</t>
  </si>
  <si>
    <t>ΕΝΤΟΠΙΟΤΗΤΑ</t>
  </si>
  <si>
    <t>ΑΝΕΡΓΙΑ</t>
  </si>
  <si>
    <t>ΚΥΡΙΑ ΑΙΤΟΥΜΕΝΗ ΕΙΔΙΚΟΤΗΤΑ</t>
  </si>
  <si>
    <t>ΕΙΔΙΚΟΤΗΤΑ</t>
  </si>
  <si>
    <t>ΣΥΝΟΛΟ ΜΟΡΙΩΝ</t>
  </si>
  <si>
    <t>ΒΑΘΜΟΣ ΠΤΥΧΙΟΥ</t>
  </si>
  <si>
    <t>Α/Α</t>
  </si>
  <si>
    <t>ΑΡ. ΠΡΩΤ.</t>
  </si>
  <si>
    <t>ΜΟΡΙΑ ΠΤΥΧΙΟΥ ΒΑΘΜΟΣ</t>
  </si>
  <si>
    <t xml:space="preserve">ΠΡΟΫΠΗΡΕΣΙΑ ΠΑγΟ </t>
  </si>
  <si>
    <t xml:space="preserve">ΠΟΛΥΤΕΚΝΙΑ </t>
  </si>
  <si>
    <t xml:space="preserve">ΜΟΝΟΓΟΝΕΪΚΗ ΟΙΚΟΓΕΝΕΙΑ </t>
  </si>
  <si>
    <t xml:space="preserve">ΔΕΥΤΕΡΕΥΟΥΣΑ ΚΑΤΗΓΟΡΙΑ ΕΙΔΙΚΕΥΣΗΣ  </t>
  </si>
  <si>
    <t>ΚΩΔ. ΘΕΣΗΣ 1  ΠΙΝΑΚΑΣ ΚΑΤΑΤΑΞΗΣ ΡΥΘΜΙΚΗΣ (ΘΕΣΗ 1)</t>
  </si>
  <si>
    <t>ΚΩΔ. ΘΕΣΗΣ 2  ΠΙΝΑΚΑΣ ΚΑΤΑΤΑΞΗΣ ΞΙΦΑΣΚΙΑ (ΘΕΣΗ 1)</t>
  </si>
  <si>
    <t>ΚΩΔ. ΘΕΣΗΣ 3 ΠΙΝΑΚΑΣ  ΚΑΤΑΤΑΞΗΣ   ΜΑΖΙΚΟΥ ΛΑΪΚΟΥ ΑΘΛΗΤΙΣΜΟΥ- ΥΓΕΙΑ ΕΥΡΩΣΤΙΑ (ΘΕΣΗ 1)</t>
  </si>
  <si>
    <t>ΚΩΔ. ΘΕΣΗΣ  4  ΠΙΝΑΚΑΣ ΚΑΤΑΤΑΞΗΣ  ΠΟΔΟΣΦΑΙΡΟΥ (ΘΕΣΕΙΣ 2)</t>
  </si>
  <si>
    <t>ΔΗΜΟΤΙΚΗ ΚΟΙΝΩΦΕΛΗΣ ΕΠΙΧΕΙΡΗΣΗ ΑΓΙΑΣ ΒΑΡΒΑΡΑΣ</t>
  </si>
  <si>
    <t>Msc (1)</t>
  </si>
  <si>
    <t xml:space="preserve">PhD(1) </t>
  </si>
  <si>
    <t xml:space="preserve">ΔΕΥΤΕΡΕΥΟΥΣΑ ΚΑΤΗΓΟΡΙΑ ΕΙΔΙΚΕΥΣΗΣ </t>
  </si>
  <si>
    <t>ΣΕΜΙΝΑΡΙΑ ΓΓΑ</t>
  </si>
  <si>
    <t>ΠΟΔΟΣΦΑΙΡΟ</t>
  </si>
  <si>
    <t>ΠΑΛΗ</t>
  </si>
  <si>
    <t>ΕΥΡΩΣΤΙΑ ΚΑΙ ΥΓΕΙΑ</t>
  </si>
  <si>
    <t>ΑΝΤΙΣΦΑΙΡΙΣΗ</t>
  </si>
  <si>
    <t>ΚΑΛΑΘΟΣΦΑΙΡΙΣΗ</t>
  </si>
  <si>
    <t>OXI</t>
  </si>
  <si>
    <t>ΌΧΙ</t>
  </si>
  <si>
    <t>ΠΡΟΣΑΡΜΟΣΜΕΝΗ ΚΙΝΗΤΙΚΗ ΑΓΩΓΗ</t>
  </si>
  <si>
    <t>ΠΡΟΣΑΡΜΟΣΜΕΝΗ ΦΥΣΙΚΗ  ΑΓΩΓΗ</t>
  </si>
  <si>
    <t>ΝΑΙ</t>
  </si>
  <si>
    <t>ΕΙΔΙΚΗ ΦΥΣΙΚΗ ΑΓΩΓΗ-ΘΕΡΑΠΕΥΤΙΚΗ ΓΥΜΝΑΣΤΙΚΗ</t>
  </si>
  <si>
    <t>ΠΡΟΠΟΝΗΤΗΣ ΣΤΙΒΟΥ</t>
  </si>
  <si>
    <t>ΚΛΑΣΣΙΚΟΣ ΑΘΛΗΤΙΣΜΟΣ</t>
  </si>
  <si>
    <t>ΚΑΛΑΘΟΣΦΑΙΡΗΣΗ</t>
  </si>
  <si>
    <t>ΠΕΤΟΣΦΑΙΡΙΣΗ</t>
  </si>
  <si>
    <t>ΚΩΔ. ΘΕΣΗΣ  6  ΠΙΝΑΚΑΣ ΚΑΤΑΤΑΞΗΣ  ΠΕΤΟΣΦΑΙΡΙΣΗ (ΘΕΣΗ 1)</t>
  </si>
  <si>
    <t>ΚΩΔ. ΘΕΣΗΣ  7  ΠΙΝΑΚΑΣ ΚΑΤΑΤΑΞΗΣ  ΑΝΤΙΣΦΑΙΡΙΣΗ (ΘΕΣΗ 1)</t>
  </si>
  <si>
    <t>ΚΩΔ. ΘΕΣΗΣ  8  ΠΙΝΑΚΑΣ ΚΑΤΑΤΑΞΗΣ  ΚΛΑΣΣΙΚΟΣ ΑΘΛΗΤΙΣΜΟΣ (ΣΤΙΒΟΣ) (ΘΕΣΗ 1)</t>
  </si>
  <si>
    <t>ΚΩΔ. ΘΕΣΗΣ  9  ΠΙΝΑΚΑΣ ΚΑΤΑΤΑΞΗΣ  ΕΙΔΙΚΗ ΑΓΩΓΗ (ΘΕΣΗ 1)</t>
  </si>
  <si>
    <t>ΚΩΔ. ΘΕΣΗΣ  10  ΠΙΝΑΚΑΣ ΚΑΤΑΤΑΞΗΣ ΕΛΛΗΝΟΡΩΜΑΙΚΗ ΠΑΛΗ (ΘΕΣΗ 1)</t>
  </si>
  <si>
    <t>ΞΙΦΑΣΚΙΑ</t>
  </si>
  <si>
    <t>ΑΣΚΗΣΗ ΣΕ ΓΥΜΝΑΣΤΗΡΙΑ ΚΑΙ ΔΙΟΙΚΗΣΗ ΑΘΛΗΤΙΣΜΟΥ</t>
  </si>
  <si>
    <t>Αθλητικές δραστηριότητες κλειστών χώρων ή αεροβικής ή γυμναστικής ή άσκησης σε γυμναστήρια</t>
  </si>
  <si>
    <t xml:space="preserve">ΕΛΛΗΝΟΡΩΜΑΪΚΗ ΠΑΛΗ </t>
  </si>
  <si>
    <t xml:space="preserve">ΠΟΔΟΣΦΑΙΡΟ </t>
  </si>
  <si>
    <r>
      <t xml:space="preserve">Ειδική Φυσική Αγωγή </t>
    </r>
    <r>
      <rPr>
        <sz val="10"/>
        <rFont val="Arial"/>
        <family val="2"/>
      </rPr>
      <t xml:space="preserve">και Θεραπευτική Γυμναστική </t>
    </r>
  </si>
  <si>
    <t>ΡΥΘΜΙΚΗ</t>
  </si>
  <si>
    <t xml:space="preserve">ΠΡΟΣΩΡΙΝΟΣ ΠΙΝΑΚΑΣ  ΓΕΝΙΚΗΣ ΚΑΤΑΤΑΞΗΣ    </t>
  </si>
  <si>
    <t xml:space="preserve">ΠΡΟΣΩΡΙΝΟΣ ΠΙΝΑΚΑΣ   ΚΑΤΑΤΑΞΗΣ  ΑΝΑ ΚΩΔ. ΘΕΣΗΣ  </t>
  </si>
  <si>
    <t>ΚΩΔ. ΘΕΣΗΣ  4  ΠΙΝΑΚΑΣ ΚΑΤΑΤΑΞΗΣ  ΠΟΔΟΣΦΑΙΡΟΥ (ΘΕΣΕΙΣ 2) ΑΝΕΥ ΑΝΕΡΓΙΑΣ</t>
  </si>
  <si>
    <r>
      <t xml:space="preserve">ΚΩΔ. ΘΕΣΗΣ  5  ΠΙΝΑΚΑΣ ΚΑΤΑΤΑΞΗΣ  </t>
    </r>
    <r>
      <rPr>
        <b/>
        <sz val="16"/>
        <rFont val="Verdana"/>
        <family val="2"/>
      </rPr>
      <t xml:space="preserve">Αθλητικές δραστηριότητες κλειστών χώρων ή αεροβικής ή γυμναστικής ή άσκησης σε γυμναστήρια </t>
    </r>
    <r>
      <rPr>
        <b/>
        <sz val="14"/>
        <rFont val="Verdana"/>
        <family val="2"/>
      </rPr>
      <t>(ΘΕΣΕΙΣ 2)</t>
    </r>
  </si>
  <si>
    <t>ΚΩΔ. ΘΕΣΗΣ  9  ΠΙΝΑΚΑΣ ΚΑΤΑΤΑΞΗΣ  ΕΙΔΙΚΗ ΑΓΩΓΗ (ΘΕΣΗ 1) ΑΝΕΥ ΑΝΕΡΓΙΑΣ</t>
  </si>
  <si>
    <t xml:space="preserve"> ΠΙΝΑΚΑΣ ΚΑΤΑΤΑΞΗΣ ΜΗ ΠΡΟΚΗΡΥΧΘΕΝΤΟΣ ΚΩΔ ΘΕΣΗΣ</t>
  </si>
  <si>
    <t xml:space="preserve">Ειδική Φυσική Αγωγή και Θεραπευτική Γυμναστική </t>
  </si>
  <si>
    <t xml:space="preserve">         Το παρόν αφορά την με Α.Π  13484/31-12-2021 Προκήρυξη για την πρόσληψη Καθηγητών Φυσικής Αγωγής </t>
  </si>
  <si>
    <t>ΤΑ ΜΕΛΗ ΤΗΣ ΕΠΙΤΡΟΠΗΣ</t>
  </si>
  <si>
    <t>ΑΛΕΞΑΝΔΡΑ ΦΕΓΓΗ</t>
  </si>
  <si>
    <t>ΗΛΙΑΣ ΒΑΣΙΛΑΚΟΣ</t>
  </si>
  <si>
    <t>ΠΑΝΑΓΙΩΤΗΣ ΠΕΡΑΚΗΣ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</si>
</sst>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8"/>
      <name val="Verdana"/>
      <family val="2"/>
    </font>
    <font>
      <b/>
      <sz val="14"/>
      <name val="Verdana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10"/>
      <name val="Verdana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6"/>
      <name val="Verdana"/>
      <family val="2"/>
    </font>
    <font>
      <sz val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0"/>
      <color rgb="FFFF0000"/>
      <name val="Calibri"/>
      <family val="2"/>
    </font>
    <font>
      <b/>
      <sz val="12"/>
      <color rgb="FFFF0000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142">
    <xf numFmtId="0" fontId="0" fillId="0" borderId="0" xfId="0" applyAlignment="1">
      <alignment/>
    </xf>
    <xf numFmtId="0" fontId="22" fillId="24" borderId="0" xfId="33" applyFont="1" applyFill="1" applyBorder="1" applyAlignment="1">
      <alignment shrinkToFit="1"/>
      <protection/>
    </xf>
    <xf numFmtId="0" fontId="22" fillId="24" borderId="0" xfId="33" applyFont="1" applyFill="1" applyBorder="1" applyAlignment="1">
      <alignment horizontal="center" vertical="center" shrinkToFit="1"/>
      <protection/>
    </xf>
    <xf numFmtId="0" fontId="0" fillId="24" borderId="0" xfId="0" applyFill="1" applyAlignment="1">
      <alignment/>
    </xf>
    <xf numFmtId="0" fontId="22" fillId="24" borderId="10" xfId="33" applyFont="1" applyFill="1" applyBorder="1" applyAlignment="1">
      <alignment horizontal="center" vertical="center" shrinkToFit="1"/>
      <protection/>
    </xf>
    <xf numFmtId="2" fontId="25" fillId="24" borderId="10" xfId="33" applyNumberFormat="1" applyFont="1" applyFill="1" applyBorder="1" applyAlignment="1">
      <alignment horizontal="center" vertical="center" shrinkToFit="1"/>
      <protection/>
    </xf>
    <xf numFmtId="0" fontId="0" fillId="24" borderId="10" xfId="0" applyFont="1" applyFill="1" applyBorder="1" applyAlignment="1">
      <alignment/>
    </xf>
    <xf numFmtId="0" fontId="23" fillId="24" borderId="0" xfId="33" applyFont="1" applyFill="1" applyBorder="1" applyAlignment="1">
      <alignment horizontal="center" vertical="center" shrinkToFit="1"/>
      <protection/>
    </xf>
    <xf numFmtId="2" fontId="22" fillId="24" borderId="10" xfId="33" applyNumberFormat="1" applyFont="1" applyFill="1" applyBorder="1" applyAlignment="1">
      <alignment horizontal="center" vertical="center" shrinkToFit="1"/>
      <protection/>
    </xf>
    <xf numFmtId="0" fontId="20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2" fontId="25" fillId="24" borderId="0" xfId="33" applyNumberFormat="1" applyFont="1" applyFill="1" applyBorder="1" applyAlignment="1">
      <alignment horizontal="center" vertical="center" shrinkToFit="1"/>
      <protection/>
    </xf>
    <xf numFmtId="0" fontId="22" fillId="24" borderId="11" xfId="33" applyFont="1" applyFill="1" applyBorder="1" applyAlignment="1">
      <alignment shrinkToFit="1"/>
      <protection/>
    </xf>
    <xf numFmtId="2" fontId="22" fillId="24" borderId="0" xfId="33" applyNumberFormat="1" applyFont="1" applyFill="1" applyBorder="1" applyAlignment="1">
      <alignment horizontal="center" vertical="center" shrinkToFit="1"/>
      <protection/>
    </xf>
    <xf numFmtId="0" fontId="0" fillId="24" borderId="0" xfId="0" applyFont="1" applyFill="1" applyBorder="1" applyAlignment="1">
      <alignment/>
    </xf>
    <xf numFmtId="0" fontId="1" fillId="0" borderId="10" xfId="33" applyBorder="1" applyAlignment="1">
      <alignment horizontal="center" vertical="center" shrinkToFit="1"/>
      <protection/>
    </xf>
    <xf numFmtId="0" fontId="0" fillId="16" borderId="0" xfId="0" applyFill="1" applyAlignment="1">
      <alignment/>
    </xf>
    <xf numFmtId="14" fontId="22" fillId="24" borderId="10" xfId="33" applyNumberFormat="1" applyFont="1" applyFill="1" applyBorder="1" applyAlignment="1">
      <alignment horizontal="center" vertical="center" shrinkToFit="1"/>
      <protection/>
    </xf>
    <xf numFmtId="0" fontId="22" fillId="24" borderId="12" xfId="33" applyFont="1" applyFill="1" applyBorder="1" applyAlignment="1">
      <alignment shrinkToFit="1"/>
      <protection/>
    </xf>
    <xf numFmtId="0" fontId="1" fillId="0" borderId="0" xfId="33" applyBorder="1" applyAlignment="1">
      <alignment horizontal="center" vertical="center" shrinkToFit="1"/>
      <protection/>
    </xf>
    <xf numFmtId="2" fontId="22" fillId="25" borderId="10" xfId="33" applyNumberFormat="1" applyFont="1" applyFill="1" applyBorder="1" applyAlignment="1">
      <alignment horizontal="center" vertical="center" shrinkToFit="1"/>
      <protection/>
    </xf>
    <xf numFmtId="0" fontId="22" fillId="24" borderId="13" xfId="33" applyFont="1" applyFill="1" applyBorder="1" applyAlignment="1">
      <alignment horizontal="center" vertical="center" shrinkToFit="1"/>
      <protection/>
    </xf>
    <xf numFmtId="0" fontId="22" fillId="25" borderId="11" xfId="33" applyFont="1" applyFill="1" applyBorder="1" applyAlignment="1">
      <alignment shrinkToFit="1"/>
      <protection/>
    </xf>
    <xf numFmtId="0" fontId="22" fillId="25" borderId="10" xfId="33" applyFont="1" applyFill="1" applyBorder="1" applyAlignment="1">
      <alignment horizontal="center" vertical="center" shrinkToFit="1"/>
      <protection/>
    </xf>
    <xf numFmtId="0" fontId="1" fillId="25" borderId="10" xfId="33" applyFill="1" applyBorder="1" applyAlignment="1">
      <alignment horizontal="center" vertical="center" shrinkToFit="1"/>
      <protection/>
    </xf>
    <xf numFmtId="0" fontId="28" fillId="25" borderId="10" xfId="33" applyFont="1" applyFill="1" applyBorder="1" applyAlignment="1">
      <alignment horizontal="center" vertical="center" shrinkToFit="1"/>
      <protection/>
    </xf>
    <xf numFmtId="0" fontId="23" fillId="25" borderId="10" xfId="33" applyFont="1" applyFill="1" applyBorder="1" applyAlignment="1">
      <alignment horizontal="center" vertical="center" shrinkToFit="1"/>
      <protection/>
    </xf>
    <xf numFmtId="0" fontId="22" fillId="25" borderId="13" xfId="33" applyFont="1" applyFill="1" applyBorder="1" applyAlignment="1">
      <alignment horizontal="center" vertical="center" shrinkToFit="1"/>
      <protection/>
    </xf>
    <xf numFmtId="0" fontId="1" fillId="25" borderId="13" xfId="33" applyFill="1" applyBorder="1" applyAlignment="1">
      <alignment horizontal="center" vertical="center" shrinkToFit="1"/>
      <protection/>
    </xf>
    <xf numFmtId="0" fontId="0" fillId="16" borderId="0" xfId="0" applyFont="1" applyFill="1" applyAlignment="1">
      <alignment/>
    </xf>
    <xf numFmtId="0" fontId="22" fillId="25" borderId="0" xfId="33" applyFont="1" applyFill="1" applyBorder="1" applyAlignment="1">
      <alignment shrinkToFit="1"/>
      <protection/>
    </xf>
    <xf numFmtId="2" fontId="22" fillId="25" borderId="0" xfId="33" applyNumberFormat="1" applyFont="1" applyFill="1" applyBorder="1" applyAlignment="1">
      <alignment horizontal="center" vertical="center" shrinkToFit="1"/>
      <protection/>
    </xf>
    <xf numFmtId="0" fontId="1" fillId="25" borderId="0" xfId="33" applyFill="1" applyBorder="1" applyAlignment="1">
      <alignment horizontal="center" vertical="center" shrinkToFit="1"/>
      <protection/>
    </xf>
    <xf numFmtId="0" fontId="22" fillId="25" borderId="0" xfId="33" applyFont="1" applyFill="1" applyBorder="1" applyAlignment="1">
      <alignment horizontal="center" vertical="center" shrinkToFit="1"/>
      <protection/>
    </xf>
    <xf numFmtId="0" fontId="26" fillId="24" borderId="14" xfId="33" applyFont="1" applyFill="1" applyBorder="1" applyAlignment="1">
      <alignment horizontal="center" vertical="center" wrapText="1" shrinkToFit="1"/>
      <protection/>
    </xf>
    <xf numFmtId="0" fontId="0" fillId="0" borderId="15" xfId="0" applyBorder="1" applyAlignment="1">
      <alignment/>
    </xf>
    <xf numFmtId="0" fontId="0" fillId="26" borderId="0" xfId="0" applyFill="1" applyAlignment="1">
      <alignment/>
    </xf>
    <xf numFmtId="0" fontId="22" fillId="24" borderId="16" xfId="33" applyFont="1" applyFill="1" applyBorder="1" applyAlignment="1">
      <alignment shrinkToFit="1"/>
      <protection/>
    </xf>
    <xf numFmtId="2" fontId="22" fillId="25" borderId="17" xfId="33" applyNumberFormat="1" applyFont="1" applyFill="1" applyBorder="1" applyAlignment="1">
      <alignment horizontal="center" vertical="center" shrinkToFit="1"/>
      <protection/>
    </xf>
    <xf numFmtId="0" fontId="1" fillId="0" borderId="17" xfId="33" applyBorder="1" applyAlignment="1">
      <alignment horizontal="center" vertical="center" shrinkToFit="1"/>
      <protection/>
    </xf>
    <xf numFmtId="0" fontId="22" fillId="24" borderId="17" xfId="33" applyFont="1" applyFill="1" applyBorder="1" applyAlignment="1">
      <alignment horizontal="center" vertical="center" shrinkToFit="1"/>
      <protection/>
    </xf>
    <xf numFmtId="0" fontId="23" fillId="24" borderId="17" xfId="33" applyFont="1" applyFill="1" applyBorder="1" applyAlignment="1">
      <alignment horizontal="center" vertical="center" shrinkToFit="1"/>
      <protection/>
    </xf>
    <xf numFmtId="2" fontId="22" fillId="24" borderId="17" xfId="33" applyNumberFormat="1" applyFont="1" applyFill="1" applyBorder="1" applyAlignment="1">
      <alignment horizontal="center" vertical="center" shrinkToFit="1"/>
      <protection/>
    </xf>
    <xf numFmtId="0" fontId="0" fillId="24" borderId="17" xfId="0" applyFont="1" applyFill="1" applyBorder="1" applyAlignment="1">
      <alignment/>
    </xf>
    <xf numFmtId="2" fontId="25" fillId="24" borderId="17" xfId="33" applyNumberFormat="1" applyFont="1" applyFill="1" applyBorder="1" applyAlignment="1">
      <alignment horizontal="center" vertical="center" shrinkToFit="1"/>
      <protection/>
    </xf>
    <xf numFmtId="0" fontId="27" fillId="26" borderId="0" xfId="0" applyFont="1" applyFill="1" applyAlignment="1">
      <alignment shrinkToFit="1"/>
    </xf>
    <xf numFmtId="0" fontId="21" fillId="26" borderId="18" xfId="0" applyFont="1" applyFill="1" applyBorder="1" applyAlignment="1">
      <alignment horizontal="center" shrinkToFit="1"/>
    </xf>
    <xf numFmtId="0" fontId="23" fillId="25" borderId="0" xfId="33" applyFont="1" applyFill="1" applyBorder="1" applyAlignment="1">
      <alignment horizontal="center" vertical="center" shrinkToFit="1"/>
      <protection/>
    </xf>
    <xf numFmtId="0" fontId="22" fillId="24" borderId="19" xfId="33" applyFont="1" applyFill="1" applyBorder="1" applyAlignment="1">
      <alignment horizontal="center" vertical="center" shrinkToFit="1"/>
      <protection/>
    </xf>
    <xf numFmtId="0" fontId="29" fillId="0" borderId="19" xfId="0" applyFont="1" applyBorder="1" applyAlignment="1">
      <alignment shrinkToFit="1"/>
    </xf>
    <xf numFmtId="0" fontId="22" fillId="24" borderId="20" xfId="33" applyFont="1" applyFill="1" applyBorder="1" applyAlignment="1">
      <alignment horizontal="center" vertical="center" shrinkToFit="1"/>
      <protection/>
    </xf>
    <xf numFmtId="0" fontId="22" fillId="25" borderId="12" xfId="33" applyFont="1" applyFill="1" applyBorder="1" applyAlignment="1">
      <alignment shrinkToFit="1"/>
      <protection/>
    </xf>
    <xf numFmtId="0" fontId="22" fillId="24" borderId="21" xfId="33" applyFont="1" applyFill="1" applyBorder="1" applyAlignment="1">
      <alignment horizontal="center" vertical="center" shrinkToFit="1"/>
      <protection/>
    </xf>
    <xf numFmtId="0" fontId="21" fillId="26" borderId="22" xfId="0" applyFont="1" applyFill="1" applyBorder="1" applyAlignment="1">
      <alignment horizontal="center" shrinkToFit="1"/>
    </xf>
    <xf numFmtId="0" fontId="21" fillId="26" borderId="23" xfId="0" applyFont="1" applyFill="1" applyBorder="1" applyAlignment="1">
      <alignment horizontal="center" shrinkToFit="1"/>
    </xf>
    <xf numFmtId="0" fontId="23" fillId="25" borderId="19" xfId="33" applyFont="1" applyFill="1" applyBorder="1" applyAlignment="1">
      <alignment horizontal="center" vertical="center" shrinkToFit="1"/>
      <protection/>
    </xf>
    <xf numFmtId="0" fontId="30" fillId="0" borderId="20" xfId="0" applyFont="1" applyBorder="1" applyAlignment="1">
      <alignment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2" fillId="25" borderId="24" xfId="33" applyFont="1" applyFill="1" applyBorder="1" applyAlignment="1">
      <alignment shrinkToFit="1"/>
      <protection/>
    </xf>
    <xf numFmtId="2" fontId="22" fillId="25" borderId="25" xfId="33" applyNumberFormat="1" applyFont="1" applyFill="1" applyBorder="1" applyAlignment="1">
      <alignment horizontal="center" vertical="center" shrinkToFit="1"/>
      <protection/>
    </xf>
    <xf numFmtId="0" fontId="1" fillId="25" borderId="25" xfId="33" applyFill="1" applyBorder="1" applyAlignment="1">
      <alignment horizontal="center" vertical="center" shrinkToFit="1"/>
      <protection/>
    </xf>
    <xf numFmtId="0" fontId="22" fillId="25" borderId="25" xfId="33" applyFont="1" applyFill="1" applyBorder="1" applyAlignment="1">
      <alignment horizontal="center" vertical="center" shrinkToFit="1"/>
      <protection/>
    </xf>
    <xf numFmtId="0" fontId="38" fillId="25" borderId="25" xfId="33" applyFont="1" applyFill="1" applyBorder="1" applyAlignment="1">
      <alignment horizontal="center" vertical="center" shrinkToFit="1"/>
      <protection/>
    </xf>
    <xf numFmtId="2" fontId="22" fillId="24" borderId="25" xfId="33" applyNumberFormat="1" applyFont="1" applyFill="1" applyBorder="1" applyAlignment="1">
      <alignment horizontal="center" vertical="center" shrinkToFit="1"/>
      <protection/>
    </xf>
    <xf numFmtId="0" fontId="0" fillId="24" borderId="25" xfId="0" applyFont="1" applyFill="1" applyBorder="1" applyAlignment="1">
      <alignment/>
    </xf>
    <xf numFmtId="0" fontId="22" fillId="24" borderId="25" xfId="33" applyFont="1" applyFill="1" applyBorder="1" applyAlignment="1">
      <alignment horizontal="center" vertical="center" shrinkToFit="1"/>
      <protection/>
    </xf>
    <xf numFmtId="2" fontId="25" fillId="24" borderId="25" xfId="33" applyNumberFormat="1" applyFont="1" applyFill="1" applyBorder="1" applyAlignment="1">
      <alignment horizontal="center" vertical="center" shrinkToFit="1"/>
      <protection/>
    </xf>
    <xf numFmtId="0" fontId="22" fillId="24" borderId="26" xfId="33" applyFont="1" applyFill="1" applyBorder="1" applyAlignment="1">
      <alignment horizontal="center" vertical="center" shrinkToFit="1"/>
      <protection/>
    </xf>
    <xf numFmtId="0" fontId="0" fillId="24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27" borderId="33" xfId="0" applyFont="1" applyFill="1" applyBorder="1" applyAlignment="1">
      <alignment horizontal="center"/>
    </xf>
    <xf numFmtId="0" fontId="34" fillId="27" borderId="34" xfId="0" applyFont="1" applyFill="1" applyBorder="1" applyAlignment="1">
      <alignment horizontal="center"/>
    </xf>
    <xf numFmtId="0" fontId="35" fillId="27" borderId="34" xfId="0" applyFont="1" applyFill="1" applyBorder="1" applyAlignment="1">
      <alignment horizontal="center"/>
    </xf>
    <xf numFmtId="0" fontId="35" fillId="27" borderId="35" xfId="0" applyFont="1" applyFill="1" applyBorder="1" applyAlignment="1">
      <alignment horizontal="center"/>
    </xf>
    <xf numFmtId="0" fontId="34" fillId="26" borderId="33" xfId="0" applyFont="1" applyFill="1" applyBorder="1" applyAlignment="1">
      <alignment horizontal="center"/>
    </xf>
    <xf numFmtId="0" fontId="34" fillId="26" borderId="34" xfId="0" applyFont="1" applyFill="1" applyBorder="1" applyAlignment="1">
      <alignment horizontal="center"/>
    </xf>
    <xf numFmtId="0" fontId="34" fillId="26" borderId="35" xfId="0" applyFont="1" applyFill="1" applyBorder="1" applyAlignment="1">
      <alignment horizontal="center"/>
    </xf>
    <xf numFmtId="0" fontId="34" fillId="26" borderId="29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4" fillId="26" borderId="18" xfId="0" applyFont="1" applyFill="1" applyBorder="1" applyAlignment="1">
      <alignment horizontal="center"/>
    </xf>
    <xf numFmtId="0" fontId="34" fillId="26" borderId="23" xfId="0" applyFont="1" applyFill="1" applyBorder="1" applyAlignment="1">
      <alignment horizontal="center"/>
    </xf>
    <xf numFmtId="0" fontId="35" fillId="26" borderId="0" xfId="0" applyFont="1" applyFill="1" applyAlignment="1">
      <alignment/>
    </xf>
    <xf numFmtId="0" fontId="39" fillId="26" borderId="22" xfId="0" applyFont="1" applyFill="1" applyBorder="1" applyAlignment="1">
      <alignment horizontal="center"/>
    </xf>
    <xf numFmtId="0" fontId="39" fillId="26" borderId="18" xfId="0" applyFont="1" applyFill="1" applyBorder="1" applyAlignment="1">
      <alignment horizontal="center"/>
    </xf>
    <xf numFmtId="0" fontId="39" fillId="26" borderId="23" xfId="0" applyFont="1" applyFill="1" applyBorder="1" applyAlignment="1">
      <alignment horizontal="center"/>
    </xf>
    <xf numFmtId="0" fontId="37" fillId="26" borderId="0" xfId="0" applyFont="1" applyFill="1" applyAlignment="1">
      <alignment/>
    </xf>
    <xf numFmtId="0" fontId="35" fillId="0" borderId="0" xfId="0" applyFont="1" applyAlignment="1">
      <alignment/>
    </xf>
    <xf numFmtId="0" fontId="24" fillId="0" borderId="0" xfId="0" applyFont="1" applyAlignment="1">
      <alignment/>
    </xf>
    <xf numFmtId="0" fontId="34" fillId="26" borderId="36" xfId="0" applyFont="1" applyFill="1" applyBorder="1" applyAlignment="1">
      <alignment horizontal="center"/>
    </xf>
    <xf numFmtId="0" fontId="34" fillId="26" borderId="37" xfId="0" applyFont="1" applyFill="1" applyBorder="1" applyAlignment="1">
      <alignment horizontal="center"/>
    </xf>
    <xf numFmtId="0" fontId="34" fillId="26" borderId="38" xfId="0" applyFont="1" applyFill="1" applyBorder="1" applyAlignment="1">
      <alignment horizontal="center"/>
    </xf>
    <xf numFmtId="0" fontId="34" fillId="26" borderId="39" xfId="0" applyFont="1" applyFill="1" applyBorder="1" applyAlignment="1">
      <alignment horizontal="center"/>
    </xf>
    <xf numFmtId="0" fontId="34" fillId="26" borderId="40" xfId="0" applyFont="1" applyFill="1" applyBorder="1" applyAlignment="1">
      <alignment horizontal="center"/>
    </xf>
    <xf numFmtId="0" fontId="34" fillId="26" borderId="41" xfId="0" applyFont="1" applyFill="1" applyBorder="1" applyAlignment="1">
      <alignment horizontal="center"/>
    </xf>
    <xf numFmtId="0" fontId="22" fillId="25" borderId="42" xfId="33" applyFont="1" applyFill="1" applyBorder="1" applyAlignment="1">
      <alignment shrinkToFit="1"/>
      <protection/>
    </xf>
    <xf numFmtId="2" fontId="22" fillId="25" borderId="43" xfId="33" applyNumberFormat="1" applyFont="1" applyFill="1" applyBorder="1" applyAlignment="1">
      <alignment horizontal="center" vertical="center" shrinkToFit="1"/>
      <protection/>
    </xf>
    <xf numFmtId="0" fontId="1" fillId="25" borderId="43" xfId="33" applyFill="1" applyBorder="1" applyAlignment="1">
      <alignment horizontal="center" vertical="center" shrinkToFit="1"/>
      <protection/>
    </xf>
    <xf numFmtId="0" fontId="22" fillId="25" borderId="43" xfId="33" applyFont="1" applyFill="1" applyBorder="1" applyAlignment="1">
      <alignment horizontal="center" vertical="center" shrinkToFit="1"/>
      <protection/>
    </xf>
    <xf numFmtId="0" fontId="23" fillId="25" borderId="43" xfId="33" applyFont="1" applyFill="1" applyBorder="1" applyAlignment="1">
      <alignment horizontal="center" vertical="center" shrinkToFit="1"/>
      <protection/>
    </xf>
    <xf numFmtId="2" fontId="22" fillId="24" borderId="43" xfId="33" applyNumberFormat="1" applyFont="1" applyFill="1" applyBorder="1" applyAlignment="1">
      <alignment horizontal="center" vertical="center" shrinkToFit="1"/>
      <protection/>
    </xf>
    <xf numFmtId="0" fontId="0" fillId="24" borderId="43" xfId="0" applyFont="1" applyFill="1" applyBorder="1" applyAlignment="1">
      <alignment/>
    </xf>
    <xf numFmtId="0" fontId="22" fillId="24" borderId="43" xfId="33" applyFont="1" applyFill="1" applyBorder="1" applyAlignment="1">
      <alignment horizontal="center" vertical="center" shrinkToFit="1"/>
      <protection/>
    </xf>
    <xf numFmtId="2" fontId="25" fillId="24" borderId="43" xfId="33" applyNumberFormat="1" applyFont="1" applyFill="1" applyBorder="1" applyAlignment="1">
      <alignment horizontal="center" vertical="center" shrinkToFit="1"/>
      <protection/>
    </xf>
    <xf numFmtId="0" fontId="22" fillId="24" borderId="44" xfId="33" applyFont="1" applyFill="1" applyBorder="1" applyAlignment="1">
      <alignment horizontal="center" vertical="center" shrinkToFit="1"/>
      <protection/>
    </xf>
    <xf numFmtId="0" fontId="25" fillId="25" borderId="10" xfId="33" applyFont="1" applyFill="1" applyBorder="1" applyAlignment="1">
      <alignment horizontal="center" shrinkToFit="1"/>
      <protection/>
    </xf>
    <xf numFmtId="0" fontId="25" fillId="25" borderId="13" xfId="33" applyFont="1" applyFill="1" applyBorder="1" applyAlignment="1">
      <alignment horizontal="center" shrinkToFit="1"/>
      <protection/>
    </xf>
    <xf numFmtId="0" fontId="25" fillId="24" borderId="10" xfId="33" applyFont="1" applyFill="1" applyBorder="1" applyAlignment="1">
      <alignment horizontal="center" shrinkToFit="1"/>
      <protection/>
    </xf>
    <xf numFmtId="0" fontId="25" fillId="24" borderId="17" xfId="33" applyFont="1" applyFill="1" applyBorder="1" applyAlignment="1">
      <alignment horizontal="center" shrinkToFit="1"/>
      <protection/>
    </xf>
    <xf numFmtId="0" fontId="25" fillId="25" borderId="43" xfId="33" applyFont="1" applyFill="1" applyBorder="1" applyAlignment="1">
      <alignment horizontal="center" shrinkToFit="1"/>
      <protection/>
    </xf>
    <xf numFmtId="0" fontId="25" fillId="25" borderId="25" xfId="33" applyFont="1" applyFill="1" applyBorder="1" applyAlignment="1">
      <alignment horizontal="center" shrinkToFit="1"/>
      <protection/>
    </xf>
    <xf numFmtId="0" fontId="26" fillId="24" borderId="45" xfId="33" applyFont="1" applyFill="1" applyBorder="1" applyAlignment="1">
      <alignment horizontal="center" vertical="center" wrapText="1" shrinkToFit="1"/>
      <protection/>
    </xf>
    <xf numFmtId="0" fontId="26" fillId="24" borderId="46" xfId="33" applyFont="1" applyFill="1" applyBorder="1" applyAlignment="1">
      <alignment horizontal="center" vertical="center" wrapText="1" shrinkToFit="1"/>
      <protection/>
    </xf>
    <xf numFmtId="0" fontId="33" fillId="24" borderId="47" xfId="33" applyFont="1" applyFill="1" applyBorder="1" applyAlignment="1">
      <alignment horizontal="center" vertical="center" wrapText="1" shrinkToFit="1"/>
      <protection/>
    </xf>
    <xf numFmtId="0" fontId="22" fillId="24" borderId="24" xfId="33" applyFont="1" applyFill="1" applyBorder="1" applyAlignment="1">
      <alignment shrinkToFit="1"/>
      <protection/>
    </xf>
    <xf numFmtId="0" fontId="25" fillId="24" borderId="25" xfId="33" applyFont="1" applyFill="1" applyBorder="1" applyAlignment="1">
      <alignment horizontal="center" shrinkToFit="1"/>
      <protection/>
    </xf>
    <xf numFmtId="0" fontId="1" fillId="0" borderId="25" xfId="33" applyBorder="1" applyAlignment="1">
      <alignment horizontal="center" vertical="center" shrinkToFit="1"/>
      <protection/>
    </xf>
    <xf numFmtId="0" fontId="23" fillId="24" borderId="25" xfId="33" applyFont="1" applyFill="1" applyBorder="1" applyAlignment="1">
      <alignment horizontal="center" vertical="center" shrinkToFit="1"/>
      <protection/>
    </xf>
    <xf numFmtId="0" fontId="35" fillId="0" borderId="34" xfId="0" applyFont="1" applyBorder="1" applyAlignment="1">
      <alignment/>
    </xf>
    <xf numFmtId="0" fontId="35" fillId="0" borderId="35" xfId="0" applyFont="1" applyBorder="1" applyAlignment="1">
      <alignment/>
    </xf>
    <xf numFmtId="0" fontId="26" fillId="28" borderId="48" xfId="33" applyFont="1" applyFill="1" applyBorder="1" applyAlignment="1">
      <alignment horizontal="center" vertical="center" wrapText="1" shrinkToFit="1"/>
      <protection/>
    </xf>
    <xf numFmtId="0" fontId="26" fillId="28" borderId="49" xfId="33" applyFont="1" applyFill="1" applyBorder="1" applyAlignment="1">
      <alignment horizontal="center" vertical="center" wrapText="1" shrinkToFit="1"/>
      <protection/>
    </xf>
    <xf numFmtId="0" fontId="26" fillId="28" borderId="50" xfId="33" applyFont="1" applyFill="1" applyBorder="1" applyAlignment="1">
      <alignment horizontal="center" vertical="center" wrapText="1" shrinkToFit="1"/>
      <protection/>
    </xf>
    <xf numFmtId="0" fontId="0" fillId="28" borderId="37" xfId="0" applyFill="1" applyBorder="1" applyAlignment="1">
      <alignment/>
    </xf>
    <xf numFmtId="0" fontId="26" fillId="28" borderId="51" xfId="33" applyFont="1" applyFill="1" applyBorder="1" applyAlignment="1">
      <alignment horizontal="center" vertical="center" wrapText="1" shrinkToFit="1"/>
      <protection/>
    </xf>
    <xf numFmtId="0" fontId="26" fillId="28" borderId="42" xfId="33" applyFont="1" applyFill="1" applyBorder="1" applyAlignment="1">
      <alignment horizontal="center" vertical="center" wrapText="1" shrinkToFit="1"/>
      <protection/>
    </xf>
    <xf numFmtId="0" fontId="26" fillId="28" borderId="43" xfId="33" applyFont="1" applyFill="1" applyBorder="1" applyAlignment="1">
      <alignment horizontal="center" vertical="center" wrapText="1" shrinkToFit="1"/>
      <protection/>
    </xf>
    <xf numFmtId="0" fontId="26" fillId="28" borderId="52" xfId="33" applyFont="1" applyFill="1" applyBorder="1" applyAlignment="1">
      <alignment horizontal="center" vertical="center" wrapText="1" shrinkToFit="1"/>
      <protection/>
    </xf>
    <xf numFmtId="0" fontId="0" fillId="28" borderId="34" xfId="0" applyFill="1" applyBorder="1" applyAlignment="1">
      <alignment/>
    </xf>
    <xf numFmtId="0" fontId="26" fillId="28" borderId="44" xfId="33" applyFont="1" applyFill="1" applyBorder="1" applyAlignment="1">
      <alignment horizontal="center" vertical="center" wrapText="1" shrinkToFit="1"/>
      <protection/>
    </xf>
    <xf numFmtId="0" fontId="34" fillId="26" borderId="27" xfId="0" applyFont="1" applyFill="1" applyBorder="1" applyAlignment="1">
      <alignment horizontal="center"/>
    </xf>
    <xf numFmtId="0" fontId="34" fillId="26" borderId="28" xfId="0" applyFont="1" applyFill="1" applyBorder="1" applyAlignment="1">
      <alignment horizontal="center"/>
    </xf>
    <xf numFmtId="0" fontId="35" fillId="26" borderId="28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00390625" style="0" customWidth="1"/>
    <col min="2" max="2" width="7.25390625" style="0" customWidth="1"/>
    <col min="3" max="3" width="6.00390625" style="0" customWidth="1"/>
    <col min="4" max="4" width="5.375" style="0" customWidth="1"/>
    <col min="5" max="5" width="5.875" style="0" customWidth="1"/>
    <col min="6" max="6" width="14.50390625" style="0" customWidth="1"/>
    <col min="7" max="7" width="3.00390625" style="0" customWidth="1"/>
    <col min="8" max="8" width="2.50390625" style="0" customWidth="1"/>
    <col min="9" max="10" width="4.125" style="0" customWidth="1"/>
    <col min="11" max="11" width="4.375" style="0" customWidth="1"/>
    <col min="12" max="12" width="3.75390625" style="0" customWidth="1"/>
    <col min="13" max="13" width="5.125" style="0" customWidth="1"/>
    <col min="14" max="14" width="7.625" style="0" customWidth="1"/>
    <col min="15" max="15" width="6.75390625" style="0" customWidth="1"/>
    <col min="16" max="16" width="6.50390625" style="0" customWidth="1"/>
    <col min="17" max="17" width="8.875" style="0" customWidth="1"/>
    <col min="18" max="19" width="0.12890625" style="0" hidden="1" customWidth="1"/>
    <col min="20" max="20" width="6.75390625" style="0" customWidth="1"/>
    <col min="21" max="21" width="5.50390625" style="0" customWidth="1"/>
    <col min="22" max="22" width="5.25390625" style="0" customWidth="1"/>
    <col min="23" max="23" width="11.125" style="0" customWidth="1"/>
  </cols>
  <sheetData>
    <row r="1" spans="1:23" ht="16.5" thickBot="1">
      <c r="A1" s="77" t="s">
        <v>20</v>
      </c>
      <c r="B1" s="78"/>
      <c r="C1" s="78"/>
      <c r="D1" s="78"/>
      <c r="E1" s="78"/>
      <c r="F1" s="78"/>
      <c r="G1" s="78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7"/>
    </row>
    <row r="2" spans="1:23" ht="12">
      <c r="A2" s="71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</row>
    <row r="3" spans="1:23" ht="4.5" customHeight="1" thickBo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</row>
    <row r="4" spans="1:23" ht="21" customHeight="1" thickBot="1">
      <c r="A4" s="138" t="s">
        <v>52</v>
      </c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</row>
    <row r="5" spans="1:23" s="9" customFormat="1" ht="70.5" customHeight="1">
      <c r="A5" s="119" t="s">
        <v>9</v>
      </c>
      <c r="B5" s="120" t="s">
        <v>10</v>
      </c>
      <c r="C5" s="120" t="s">
        <v>8</v>
      </c>
      <c r="D5" s="120" t="s">
        <v>11</v>
      </c>
      <c r="E5" s="120" t="s">
        <v>2</v>
      </c>
      <c r="F5" s="120" t="s">
        <v>6</v>
      </c>
      <c r="G5" s="120" t="s">
        <v>21</v>
      </c>
      <c r="H5" s="120" t="s">
        <v>22</v>
      </c>
      <c r="I5" s="35" t="s">
        <v>12</v>
      </c>
      <c r="J5" s="36"/>
      <c r="K5" s="36"/>
      <c r="L5" s="36"/>
      <c r="M5" s="120" t="s">
        <v>0</v>
      </c>
      <c r="N5" s="120" t="s">
        <v>13</v>
      </c>
      <c r="O5" s="120" t="s">
        <v>14</v>
      </c>
      <c r="P5" s="120" t="s">
        <v>1</v>
      </c>
      <c r="Q5" s="120" t="s">
        <v>23</v>
      </c>
      <c r="R5" s="120" t="s">
        <v>15</v>
      </c>
      <c r="S5" s="120" t="s">
        <v>3</v>
      </c>
      <c r="T5" s="120" t="s">
        <v>24</v>
      </c>
      <c r="U5" s="120" t="s">
        <v>7</v>
      </c>
      <c r="V5" s="120" t="s">
        <v>4</v>
      </c>
      <c r="W5" s="121" t="s">
        <v>5</v>
      </c>
    </row>
    <row r="6" spans="1:23" s="3" customFormat="1" ht="19.5" customHeight="1">
      <c r="A6" s="23">
        <v>1</v>
      </c>
      <c r="B6" s="113">
        <v>13495</v>
      </c>
      <c r="C6" s="24">
        <v>6.85</v>
      </c>
      <c r="D6" s="25">
        <f aca="true" t="shared" si="0" ref="D6:D15">C6*0.1</f>
        <v>0.685</v>
      </c>
      <c r="E6" s="25">
        <v>2009</v>
      </c>
      <c r="F6" s="26" t="s">
        <v>27</v>
      </c>
      <c r="G6" s="8"/>
      <c r="H6" s="8"/>
      <c r="I6" s="8"/>
      <c r="J6" s="8"/>
      <c r="K6" s="8"/>
      <c r="L6" s="8">
        <f>96*0.2</f>
        <v>19.200000000000003</v>
      </c>
      <c r="M6" s="8"/>
      <c r="N6" s="8"/>
      <c r="O6" s="8"/>
      <c r="P6" s="8"/>
      <c r="Q6" s="6"/>
      <c r="R6" s="8"/>
      <c r="S6" s="4"/>
      <c r="T6" s="4"/>
      <c r="U6" s="5">
        <f>Q6+P6+O6+N6+M6+L6+K6+J6+I6+H6+G6+D6</f>
        <v>19.885</v>
      </c>
      <c r="V6" s="4" t="s">
        <v>30</v>
      </c>
      <c r="W6" s="49" t="s">
        <v>47</v>
      </c>
    </row>
    <row r="7" spans="1:23" s="3" customFormat="1" ht="19.5" customHeight="1">
      <c r="A7" s="23">
        <v>2</v>
      </c>
      <c r="B7" s="113">
        <v>13498</v>
      </c>
      <c r="C7" s="24">
        <v>6.79</v>
      </c>
      <c r="D7" s="25">
        <f t="shared" si="0"/>
        <v>0.679</v>
      </c>
      <c r="E7" s="25">
        <v>2014</v>
      </c>
      <c r="F7" s="26" t="s">
        <v>32</v>
      </c>
      <c r="G7" s="8"/>
      <c r="H7" s="8"/>
      <c r="I7" s="8">
        <f>7*0.8</f>
        <v>5.6000000000000005</v>
      </c>
      <c r="J7" s="8"/>
      <c r="K7" s="8"/>
      <c r="L7" s="8"/>
      <c r="M7" s="8"/>
      <c r="N7" s="8"/>
      <c r="O7" s="8"/>
      <c r="P7" s="8">
        <v>1.5</v>
      </c>
      <c r="Q7" s="6"/>
      <c r="R7" s="8"/>
      <c r="S7" s="4"/>
      <c r="T7" s="4"/>
      <c r="U7" s="5">
        <f aca="true" t="shared" si="1" ref="U7:U19">Q7+P7+O7+N7+M7+L7+K7+J7+I7+H7+G7+D7</f>
        <v>7.779000000000001</v>
      </c>
      <c r="V7" s="4" t="s">
        <v>31</v>
      </c>
      <c r="W7" s="50" t="s">
        <v>58</v>
      </c>
    </row>
    <row r="8" spans="1:23" s="3" customFormat="1" ht="19.5" customHeight="1">
      <c r="A8" s="23">
        <v>3</v>
      </c>
      <c r="B8" s="113">
        <v>13496</v>
      </c>
      <c r="C8" s="24">
        <v>6.8</v>
      </c>
      <c r="D8" s="25">
        <f t="shared" si="0"/>
        <v>0.68</v>
      </c>
      <c r="E8" s="25">
        <v>2016</v>
      </c>
      <c r="F8" s="26" t="s">
        <v>33</v>
      </c>
      <c r="G8" s="8"/>
      <c r="H8" s="8"/>
      <c r="I8" s="8"/>
      <c r="J8" s="8"/>
      <c r="K8" s="8"/>
      <c r="L8" s="8"/>
      <c r="M8" s="8"/>
      <c r="N8" s="8"/>
      <c r="O8" s="8"/>
      <c r="P8" s="8"/>
      <c r="Q8" s="6"/>
      <c r="R8" s="8"/>
      <c r="S8" s="4"/>
      <c r="T8" s="4"/>
      <c r="U8" s="5">
        <f t="shared" si="1"/>
        <v>0.68</v>
      </c>
      <c r="V8" s="4" t="s">
        <v>34</v>
      </c>
      <c r="W8" s="50" t="s">
        <v>49</v>
      </c>
    </row>
    <row r="9" spans="1:23" s="3" customFormat="1" ht="19.5" customHeight="1">
      <c r="A9" s="23">
        <v>4</v>
      </c>
      <c r="B9" s="113">
        <v>13497</v>
      </c>
      <c r="C9" s="24">
        <v>7.26</v>
      </c>
      <c r="D9" s="25">
        <f t="shared" si="0"/>
        <v>0.726</v>
      </c>
      <c r="E9" s="25">
        <v>2010</v>
      </c>
      <c r="F9" s="26" t="s">
        <v>35</v>
      </c>
      <c r="G9" s="8">
        <v>1</v>
      </c>
      <c r="H9" s="8"/>
      <c r="I9" s="8">
        <f>13*0.8</f>
        <v>10.4</v>
      </c>
      <c r="J9" s="8"/>
      <c r="K9" s="8"/>
      <c r="L9" s="8"/>
      <c r="M9" s="8"/>
      <c r="N9" s="8"/>
      <c r="O9" s="8"/>
      <c r="P9" s="8">
        <v>1.5</v>
      </c>
      <c r="Q9" s="6"/>
      <c r="R9" s="8"/>
      <c r="S9" s="4"/>
      <c r="T9" s="4"/>
      <c r="U9" s="5">
        <f t="shared" si="1"/>
        <v>13.626000000000001</v>
      </c>
      <c r="V9" s="4" t="s">
        <v>34</v>
      </c>
      <c r="W9" s="50" t="s">
        <v>58</v>
      </c>
    </row>
    <row r="10" spans="1:23" s="10" customFormat="1" ht="19.5" customHeight="1">
      <c r="A10" s="23">
        <v>5</v>
      </c>
      <c r="B10" s="113">
        <v>13501</v>
      </c>
      <c r="C10" s="21">
        <v>7.25</v>
      </c>
      <c r="D10" s="25">
        <f t="shared" si="0"/>
        <v>0.7250000000000001</v>
      </c>
      <c r="E10" s="24">
        <v>2016</v>
      </c>
      <c r="F10" s="27" t="s">
        <v>26</v>
      </c>
      <c r="G10" s="8"/>
      <c r="H10" s="8"/>
      <c r="I10" s="8">
        <f>13*0.8</f>
        <v>10.4</v>
      </c>
      <c r="J10" s="8"/>
      <c r="K10" s="8"/>
      <c r="L10" s="8"/>
      <c r="M10" s="8"/>
      <c r="N10" s="8"/>
      <c r="O10" s="8"/>
      <c r="P10" s="8">
        <v>1.5</v>
      </c>
      <c r="Q10" s="6"/>
      <c r="R10" s="6"/>
      <c r="S10" s="4"/>
      <c r="T10" s="4"/>
      <c r="U10" s="5">
        <f t="shared" si="1"/>
        <v>12.625</v>
      </c>
      <c r="V10" s="18" t="s">
        <v>31</v>
      </c>
      <c r="W10" s="49" t="s">
        <v>48</v>
      </c>
    </row>
    <row r="11" spans="1:23" ht="19.5" customHeight="1">
      <c r="A11" s="23">
        <v>6</v>
      </c>
      <c r="B11" s="114">
        <v>13502</v>
      </c>
      <c r="C11" s="28">
        <v>7.89</v>
      </c>
      <c r="D11" s="29">
        <f t="shared" si="0"/>
        <v>0.789</v>
      </c>
      <c r="E11" s="29">
        <v>2005</v>
      </c>
      <c r="F11" s="26" t="s">
        <v>32</v>
      </c>
      <c r="G11" s="8">
        <v>1</v>
      </c>
      <c r="H11" s="8"/>
      <c r="I11" s="8"/>
      <c r="J11" s="8">
        <f>25.5*0.6</f>
        <v>15.299999999999999</v>
      </c>
      <c r="K11" s="8"/>
      <c r="L11" s="8"/>
      <c r="M11" s="8"/>
      <c r="N11" s="8"/>
      <c r="O11" s="8"/>
      <c r="P11" s="8">
        <v>1.5</v>
      </c>
      <c r="Q11" s="8"/>
      <c r="R11" s="8"/>
      <c r="S11" s="8"/>
      <c r="T11" s="8"/>
      <c r="U11" s="5">
        <f t="shared" si="1"/>
        <v>18.589</v>
      </c>
      <c r="V11" s="22" t="s">
        <v>31</v>
      </c>
      <c r="W11" s="50" t="s">
        <v>58</v>
      </c>
    </row>
    <row r="12" spans="1:23" s="10" customFormat="1" ht="19.5" customHeight="1">
      <c r="A12" s="23">
        <v>7</v>
      </c>
      <c r="B12" s="113">
        <v>13503</v>
      </c>
      <c r="C12" s="21">
        <v>8.21</v>
      </c>
      <c r="D12" s="25">
        <f t="shared" si="0"/>
        <v>0.8210000000000002</v>
      </c>
      <c r="E12" s="24">
        <v>1988</v>
      </c>
      <c r="F12" s="27" t="s">
        <v>36</v>
      </c>
      <c r="G12" s="8">
        <v>1</v>
      </c>
      <c r="H12" s="8"/>
      <c r="I12" s="8">
        <f>9*0.8</f>
        <v>7.2</v>
      </c>
      <c r="J12" s="8"/>
      <c r="K12" s="8"/>
      <c r="L12" s="8"/>
      <c r="M12" s="8">
        <f>0.3*2</f>
        <v>0.6</v>
      </c>
      <c r="N12" s="8"/>
      <c r="O12" s="8"/>
      <c r="P12" s="8">
        <v>1.5</v>
      </c>
      <c r="Q12" s="6"/>
      <c r="R12" s="8"/>
      <c r="S12" s="4"/>
      <c r="T12" s="4"/>
      <c r="U12" s="5">
        <f t="shared" si="1"/>
        <v>11.121</v>
      </c>
      <c r="V12" s="22" t="s">
        <v>31</v>
      </c>
      <c r="W12" s="49" t="s">
        <v>37</v>
      </c>
    </row>
    <row r="13" spans="1:23" s="10" customFormat="1" ht="19.5" customHeight="1">
      <c r="A13" s="23">
        <v>8</v>
      </c>
      <c r="B13" s="113">
        <v>13504</v>
      </c>
      <c r="C13" s="21">
        <v>6.9</v>
      </c>
      <c r="D13" s="24">
        <f t="shared" si="0"/>
        <v>0.6900000000000001</v>
      </c>
      <c r="E13" s="24">
        <v>2016</v>
      </c>
      <c r="F13" s="27" t="s">
        <v>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  <c r="R13" s="8"/>
      <c r="S13" s="4"/>
      <c r="T13" s="4"/>
      <c r="U13" s="5">
        <f t="shared" si="1"/>
        <v>0.6900000000000001</v>
      </c>
      <c r="V13" s="4" t="s">
        <v>34</v>
      </c>
      <c r="W13" s="49"/>
    </row>
    <row r="14" spans="1:23" s="10" customFormat="1" ht="19.5" customHeight="1">
      <c r="A14" s="23">
        <v>9</v>
      </c>
      <c r="B14" s="113">
        <v>13505</v>
      </c>
      <c r="C14" s="21">
        <v>6.73</v>
      </c>
      <c r="D14" s="25">
        <f t="shared" si="0"/>
        <v>0.673</v>
      </c>
      <c r="E14" s="24">
        <v>2016</v>
      </c>
      <c r="F14" s="27" t="s">
        <v>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8"/>
      <c r="S14" s="4"/>
      <c r="T14" s="4"/>
      <c r="U14" s="5">
        <f t="shared" si="1"/>
        <v>0.673</v>
      </c>
      <c r="V14" s="4" t="s">
        <v>31</v>
      </c>
      <c r="W14" s="50" t="s">
        <v>27</v>
      </c>
    </row>
    <row r="15" spans="1:23" s="10" customFormat="1" ht="19.5" customHeight="1">
      <c r="A15" s="23">
        <v>10</v>
      </c>
      <c r="B15" s="113">
        <v>13506</v>
      </c>
      <c r="C15" s="21">
        <v>7.57</v>
      </c>
      <c r="D15" s="25">
        <f t="shared" si="0"/>
        <v>0.7570000000000001</v>
      </c>
      <c r="E15" s="24">
        <v>2013</v>
      </c>
      <c r="F15" s="27" t="s">
        <v>29</v>
      </c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6"/>
      <c r="R15" s="8"/>
      <c r="S15" s="4"/>
      <c r="T15" s="4"/>
      <c r="U15" s="5">
        <f t="shared" si="1"/>
        <v>1.7570000000000001</v>
      </c>
      <c r="V15" s="4" t="s">
        <v>31</v>
      </c>
      <c r="W15" s="49" t="s">
        <v>47</v>
      </c>
    </row>
    <row r="16" spans="1:23" s="11" customFormat="1" ht="19.5" customHeight="1">
      <c r="A16" s="23">
        <v>11</v>
      </c>
      <c r="B16" s="113">
        <v>13507</v>
      </c>
      <c r="C16" s="21">
        <v>7.59</v>
      </c>
      <c r="D16" s="25">
        <f aca="true" t="shared" si="2" ref="D16:D22">C16*0.1</f>
        <v>0.759</v>
      </c>
      <c r="E16" s="24">
        <v>2014</v>
      </c>
      <c r="F16" s="27" t="s">
        <v>39</v>
      </c>
      <c r="G16" s="8"/>
      <c r="H16" s="8"/>
      <c r="I16" s="8">
        <f>4.5*0.8</f>
        <v>3.6</v>
      </c>
      <c r="J16" s="8"/>
      <c r="K16" s="8"/>
      <c r="L16" s="8"/>
      <c r="M16" s="8"/>
      <c r="N16" s="8"/>
      <c r="O16" s="8"/>
      <c r="P16" s="8">
        <v>1.5</v>
      </c>
      <c r="Q16" s="6"/>
      <c r="R16" s="8"/>
      <c r="S16" s="4"/>
      <c r="T16" s="4"/>
      <c r="U16" s="5">
        <f t="shared" si="1"/>
        <v>5.859</v>
      </c>
      <c r="V16" s="18" t="s">
        <v>34</v>
      </c>
      <c r="W16" s="49" t="s">
        <v>39</v>
      </c>
    </row>
    <row r="17" spans="1:23" s="10" customFormat="1" ht="19.5" customHeight="1">
      <c r="A17" s="23">
        <v>12</v>
      </c>
      <c r="B17" s="113">
        <v>13508</v>
      </c>
      <c r="C17" s="21">
        <v>8.56</v>
      </c>
      <c r="D17" s="25">
        <f t="shared" si="2"/>
        <v>0.8560000000000001</v>
      </c>
      <c r="E17" s="24">
        <v>2020</v>
      </c>
      <c r="F17" s="26" t="s">
        <v>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6"/>
      <c r="R17" s="8"/>
      <c r="S17" s="4"/>
      <c r="T17" s="4"/>
      <c r="U17" s="5">
        <f t="shared" si="1"/>
        <v>0.8560000000000001</v>
      </c>
      <c r="V17" s="4" t="s">
        <v>31</v>
      </c>
      <c r="W17" s="49" t="s">
        <v>47</v>
      </c>
    </row>
    <row r="18" spans="1:23" s="11" customFormat="1" ht="19.5" customHeight="1">
      <c r="A18" s="23">
        <v>13</v>
      </c>
      <c r="B18" s="113">
        <v>13510</v>
      </c>
      <c r="C18" s="21">
        <v>6.35</v>
      </c>
      <c r="D18" s="25">
        <f t="shared" si="2"/>
        <v>0.635</v>
      </c>
      <c r="E18" s="24">
        <v>1997</v>
      </c>
      <c r="F18" s="27" t="s">
        <v>25</v>
      </c>
      <c r="G18" s="8"/>
      <c r="H18" s="8"/>
      <c r="I18" s="8"/>
      <c r="J18" s="8">
        <f>32.5*0.6</f>
        <v>19.5</v>
      </c>
      <c r="K18" s="8"/>
      <c r="L18" s="8"/>
      <c r="M18" s="8">
        <f>2*0.5</f>
        <v>1</v>
      </c>
      <c r="N18" s="8"/>
      <c r="O18" s="8"/>
      <c r="P18" s="8">
        <v>1.5</v>
      </c>
      <c r="Q18" s="6"/>
      <c r="R18" s="8"/>
      <c r="S18" s="4"/>
      <c r="T18" s="4"/>
      <c r="U18" s="5">
        <f t="shared" si="1"/>
        <v>22.635</v>
      </c>
      <c r="V18" s="4" t="s">
        <v>30</v>
      </c>
      <c r="W18" s="49" t="s">
        <v>49</v>
      </c>
    </row>
    <row r="19" spans="1:23" s="11" customFormat="1" ht="19.5" customHeight="1">
      <c r="A19" s="23">
        <v>14</v>
      </c>
      <c r="B19" s="113">
        <v>13511</v>
      </c>
      <c r="C19" s="8">
        <v>6.24</v>
      </c>
      <c r="D19" s="25">
        <f t="shared" si="2"/>
        <v>0.6240000000000001</v>
      </c>
      <c r="E19" s="24">
        <v>2000</v>
      </c>
      <c r="F19" s="27" t="s">
        <v>28</v>
      </c>
      <c r="G19" s="8"/>
      <c r="H19" s="8"/>
      <c r="I19" s="8"/>
      <c r="J19" s="8"/>
      <c r="K19" s="8">
        <f>65.5*0.5</f>
        <v>32.75</v>
      </c>
      <c r="L19" s="8"/>
      <c r="M19" s="8"/>
      <c r="N19" s="8"/>
      <c r="O19" s="8"/>
      <c r="P19" s="8">
        <v>1.5</v>
      </c>
      <c r="Q19" s="6"/>
      <c r="R19" s="8"/>
      <c r="S19" s="4"/>
      <c r="T19" s="4"/>
      <c r="U19" s="5">
        <f t="shared" si="1"/>
        <v>34.874</v>
      </c>
      <c r="V19" s="4" t="s">
        <v>34</v>
      </c>
      <c r="W19" s="49" t="s">
        <v>28</v>
      </c>
    </row>
    <row r="20" spans="1:23" s="10" customFormat="1" ht="19.5" customHeight="1">
      <c r="A20" s="13">
        <v>15</v>
      </c>
      <c r="B20" s="115">
        <v>13512</v>
      </c>
      <c r="C20" s="21">
        <v>7.26</v>
      </c>
      <c r="D20" s="16">
        <f t="shared" si="2"/>
        <v>0.726</v>
      </c>
      <c r="E20" s="4">
        <v>2015</v>
      </c>
      <c r="F20" s="27" t="s">
        <v>45</v>
      </c>
      <c r="G20" s="8">
        <v>1</v>
      </c>
      <c r="H20" s="8"/>
      <c r="I20" s="8">
        <f>8*0.8</f>
        <v>6.4</v>
      </c>
      <c r="J20" s="8"/>
      <c r="K20" s="8"/>
      <c r="L20" s="8"/>
      <c r="M20" s="8"/>
      <c r="N20" s="8"/>
      <c r="O20" s="8"/>
      <c r="P20" s="8">
        <v>1.5</v>
      </c>
      <c r="Q20" s="6"/>
      <c r="R20" s="8"/>
      <c r="S20" s="4"/>
      <c r="T20" s="4"/>
      <c r="U20" s="5">
        <f>C20+G20+I20+P20</f>
        <v>16.16</v>
      </c>
      <c r="V20" s="4" t="s">
        <v>30</v>
      </c>
      <c r="W20" s="49" t="s">
        <v>45</v>
      </c>
    </row>
    <row r="21" spans="1:23" s="11" customFormat="1" ht="19.5" customHeight="1">
      <c r="A21" s="23">
        <v>16</v>
      </c>
      <c r="B21" s="113">
        <v>13514</v>
      </c>
      <c r="C21" s="21">
        <v>7.7</v>
      </c>
      <c r="D21" s="25">
        <f t="shared" si="2"/>
        <v>0.77</v>
      </c>
      <c r="E21" s="24">
        <v>2017</v>
      </c>
      <c r="F21" s="27" t="s">
        <v>46</v>
      </c>
      <c r="G21" s="8"/>
      <c r="H21" s="8"/>
      <c r="I21" s="8"/>
      <c r="J21" s="8"/>
      <c r="K21" s="8"/>
      <c r="L21" s="8"/>
      <c r="M21" s="8"/>
      <c r="N21" s="8"/>
      <c r="O21" s="8"/>
      <c r="P21" s="8">
        <v>1.5</v>
      </c>
      <c r="Q21" s="6"/>
      <c r="R21" s="8"/>
      <c r="S21" s="4"/>
      <c r="T21" s="4"/>
      <c r="U21" s="5">
        <f>D21+P21</f>
        <v>2.27</v>
      </c>
      <c r="V21" s="4" t="s">
        <v>31</v>
      </c>
      <c r="W21" s="49" t="s">
        <v>47</v>
      </c>
    </row>
    <row r="22" spans="1:23" s="11" customFormat="1" ht="19.5" customHeight="1" thickBot="1">
      <c r="A22" s="122">
        <v>17</v>
      </c>
      <c r="B22" s="123">
        <v>13515</v>
      </c>
      <c r="C22" s="62">
        <v>7.47</v>
      </c>
      <c r="D22" s="124">
        <f t="shared" si="2"/>
        <v>0.747</v>
      </c>
      <c r="E22" s="68">
        <v>2018</v>
      </c>
      <c r="F22" s="125" t="s">
        <v>28</v>
      </c>
      <c r="G22" s="66"/>
      <c r="H22" s="66"/>
      <c r="I22" s="66">
        <f>7*0.8</f>
        <v>5.6000000000000005</v>
      </c>
      <c r="J22" s="66"/>
      <c r="K22" s="66"/>
      <c r="L22" s="66"/>
      <c r="M22" s="66"/>
      <c r="N22" s="66"/>
      <c r="O22" s="66"/>
      <c r="P22" s="66"/>
      <c r="Q22" s="67"/>
      <c r="R22" s="66"/>
      <c r="S22" s="68"/>
      <c r="T22" s="68"/>
      <c r="U22" s="69">
        <f>D22+G22+I22+J22+K22+L22+M22+P22</f>
        <v>6.347</v>
      </c>
      <c r="V22" s="68" t="s">
        <v>31</v>
      </c>
      <c r="W22" s="70" t="s">
        <v>51</v>
      </c>
    </row>
    <row r="23" spans="1:23" s="11" customFormat="1" ht="14.25">
      <c r="A23" s="19"/>
      <c r="B23" s="1"/>
      <c r="C23" s="32"/>
      <c r="D23" s="20"/>
      <c r="E23" s="2"/>
      <c r="F23" s="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4"/>
      <c r="S23" s="2"/>
      <c r="T23" s="2"/>
      <c r="U23" s="12"/>
      <c r="V23" s="2"/>
      <c r="W23" s="51"/>
    </row>
    <row r="24" spans="1:23" s="11" customFormat="1" ht="15" thickBot="1">
      <c r="A24" s="52"/>
      <c r="B24" s="31"/>
      <c r="C24" s="32"/>
      <c r="D24" s="33"/>
      <c r="E24" s="34"/>
      <c r="F24" s="48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4"/>
      <c r="S24" s="2"/>
      <c r="T24" s="2"/>
      <c r="U24" s="12"/>
      <c r="V24" s="2"/>
      <c r="W24" s="51"/>
    </row>
    <row r="25" spans="1:23" ht="18.75" customHeight="1" thickBot="1">
      <c r="A25" s="79" t="s">
        <v>53</v>
      </c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/>
    </row>
    <row r="26" spans="1:23" s="11" customFormat="1" ht="72.75" customHeight="1" thickBot="1">
      <c r="A26" s="128" t="s">
        <v>9</v>
      </c>
      <c r="B26" s="129" t="s">
        <v>10</v>
      </c>
      <c r="C26" s="129" t="s">
        <v>8</v>
      </c>
      <c r="D26" s="129" t="s">
        <v>11</v>
      </c>
      <c r="E26" s="129" t="s">
        <v>2</v>
      </c>
      <c r="F26" s="129" t="s">
        <v>6</v>
      </c>
      <c r="G26" s="129" t="s">
        <v>21</v>
      </c>
      <c r="H26" s="129" t="s">
        <v>22</v>
      </c>
      <c r="I26" s="130" t="s">
        <v>12</v>
      </c>
      <c r="J26" s="131"/>
      <c r="K26" s="131"/>
      <c r="L26" s="131"/>
      <c r="M26" s="129" t="s">
        <v>0</v>
      </c>
      <c r="N26" s="129" t="s">
        <v>13</v>
      </c>
      <c r="O26" s="129" t="s">
        <v>14</v>
      </c>
      <c r="P26" s="129" t="s">
        <v>1</v>
      </c>
      <c r="Q26" s="129" t="s">
        <v>23</v>
      </c>
      <c r="R26" s="129" t="s">
        <v>15</v>
      </c>
      <c r="S26" s="129" t="s">
        <v>3</v>
      </c>
      <c r="T26" s="129" t="s">
        <v>24</v>
      </c>
      <c r="U26" s="129" t="s">
        <v>7</v>
      </c>
      <c r="V26" s="129" t="s">
        <v>4</v>
      </c>
      <c r="W26" s="132" t="s">
        <v>5</v>
      </c>
    </row>
    <row r="27" spans="1:23" s="37" customFormat="1" ht="19.5" customHeight="1" thickBot="1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</row>
    <row r="28" spans="1:23" s="11" customFormat="1" ht="21" customHeight="1" thickBot="1">
      <c r="A28" s="38">
        <v>1</v>
      </c>
      <c r="B28" s="116">
        <v>13515</v>
      </c>
      <c r="C28" s="39">
        <v>7.47</v>
      </c>
      <c r="D28" s="40">
        <f>C28*0.1</f>
        <v>0.747</v>
      </c>
      <c r="E28" s="41">
        <v>2018</v>
      </c>
      <c r="F28" s="42" t="s">
        <v>28</v>
      </c>
      <c r="G28" s="43"/>
      <c r="H28" s="43"/>
      <c r="I28" s="43">
        <f>7*0.8</f>
        <v>5.6000000000000005</v>
      </c>
      <c r="J28" s="43"/>
      <c r="K28" s="43"/>
      <c r="L28" s="43"/>
      <c r="M28" s="43"/>
      <c r="N28" s="43"/>
      <c r="O28" s="43"/>
      <c r="P28" s="43"/>
      <c r="Q28" s="44"/>
      <c r="R28" s="43"/>
      <c r="S28" s="41"/>
      <c r="T28" s="41"/>
      <c r="U28" s="45">
        <f>D28+G28+I28+J28+K28+L28+M28+P28</f>
        <v>6.347</v>
      </c>
      <c r="V28" s="41" t="s">
        <v>31</v>
      </c>
      <c r="W28" s="53" t="s">
        <v>51</v>
      </c>
    </row>
    <row r="29" spans="1:23" s="30" customFormat="1" ht="16.5" thickBot="1">
      <c r="A29" s="83" t="s">
        <v>17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</row>
    <row r="30" spans="1:23" s="10" customFormat="1" ht="20.25" customHeight="1" thickBot="1">
      <c r="A30" s="13">
        <v>1</v>
      </c>
      <c r="B30" s="115">
        <v>13512</v>
      </c>
      <c r="C30" s="21">
        <v>7.26</v>
      </c>
      <c r="D30" s="25">
        <f>C30*0.1</f>
        <v>0.726</v>
      </c>
      <c r="E30" s="24">
        <v>2015</v>
      </c>
      <c r="F30" s="27" t="s">
        <v>45</v>
      </c>
      <c r="G30" s="8">
        <v>1</v>
      </c>
      <c r="H30" s="8"/>
      <c r="I30" s="8">
        <f>8*0.8</f>
        <v>6.4</v>
      </c>
      <c r="J30" s="8"/>
      <c r="K30" s="8"/>
      <c r="L30" s="8"/>
      <c r="M30" s="8"/>
      <c r="N30" s="8"/>
      <c r="O30" s="8"/>
      <c r="P30" s="8">
        <v>1.5</v>
      </c>
      <c r="Q30" s="6"/>
      <c r="R30" s="8"/>
      <c r="S30" s="4"/>
      <c r="T30" s="4"/>
      <c r="U30" s="5">
        <f>C30+G30+I30+P30</f>
        <v>16.16</v>
      </c>
      <c r="V30" s="4" t="s">
        <v>30</v>
      </c>
      <c r="W30" s="49" t="s">
        <v>45</v>
      </c>
    </row>
    <row r="31" spans="1:23" s="17" customFormat="1" ht="16.5" thickBot="1">
      <c r="A31" s="83" t="s">
        <v>18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6"/>
    </row>
    <row r="32" spans="1:23" s="10" customFormat="1" ht="22.5" customHeight="1">
      <c r="A32" s="23">
        <v>1</v>
      </c>
      <c r="B32" s="113">
        <v>13505</v>
      </c>
      <c r="C32" s="21">
        <v>6.73</v>
      </c>
      <c r="D32" s="25">
        <f>C32*0.1</f>
        <v>0.673</v>
      </c>
      <c r="E32" s="24">
        <v>2016</v>
      </c>
      <c r="F32" s="27" t="s">
        <v>28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8"/>
      <c r="S32" s="4"/>
      <c r="T32" s="4"/>
      <c r="U32" s="5">
        <f>Q32+P32+O32+N32+M32+L32+K32+J32+I32+H32+G32+D32</f>
        <v>0.673</v>
      </c>
      <c r="V32" s="4" t="s">
        <v>31</v>
      </c>
      <c r="W32" s="49" t="s">
        <v>27</v>
      </c>
    </row>
    <row r="33" spans="1:23" s="90" customFormat="1" ht="15.75">
      <c r="A33" s="87" t="s">
        <v>19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</row>
    <row r="34" spans="1:23" s="3" customFormat="1" ht="24" customHeight="1">
      <c r="A34" s="23">
        <v>1</v>
      </c>
      <c r="B34" s="113">
        <v>13496</v>
      </c>
      <c r="C34" s="24">
        <v>6.8</v>
      </c>
      <c r="D34" s="25">
        <f>C34*0.1</f>
        <v>0.68</v>
      </c>
      <c r="E34" s="25">
        <v>2016</v>
      </c>
      <c r="F34" s="26" t="s">
        <v>33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4"/>
      <c r="T34" s="4"/>
      <c r="U34" s="5">
        <f>Q34+P34+O34+N34+M34+L34+K34+J34+I34+H34+G34+D34</f>
        <v>0.68</v>
      </c>
      <c r="V34" s="4" t="s">
        <v>34</v>
      </c>
      <c r="W34" s="49" t="s">
        <v>49</v>
      </c>
    </row>
    <row r="35" spans="1:23" s="94" customFormat="1" ht="15.75">
      <c r="A35" s="91" t="s">
        <v>54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</row>
    <row r="36" spans="1:23" s="11" customFormat="1" ht="24" customHeight="1">
      <c r="A36" s="23">
        <v>2</v>
      </c>
      <c r="B36" s="113">
        <v>13510</v>
      </c>
      <c r="C36" s="21">
        <v>6.35</v>
      </c>
      <c r="D36" s="25">
        <f>C36*0.1</f>
        <v>0.635</v>
      </c>
      <c r="E36" s="24">
        <v>1997</v>
      </c>
      <c r="F36" s="27" t="s">
        <v>25</v>
      </c>
      <c r="G36" s="8"/>
      <c r="H36" s="8"/>
      <c r="I36" s="8"/>
      <c r="J36" s="8">
        <f>32.5*0.6</f>
        <v>19.5</v>
      </c>
      <c r="K36" s="8"/>
      <c r="L36" s="8"/>
      <c r="M36" s="8">
        <f>2*0.5</f>
        <v>1</v>
      </c>
      <c r="N36" s="8"/>
      <c r="O36" s="8"/>
      <c r="P36" s="8">
        <v>1.5</v>
      </c>
      <c r="Q36" s="6"/>
      <c r="R36" s="8"/>
      <c r="S36" s="4"/>
      <c r="T36" s="4"/>
      <c r="U36" s="5">
        <f>Q36+P36+O36+N36+M36+L36+K36+J36+I36+H36+G36+D36</f>
        <v>22.635</v>
      </c>
      <c r="V36" s="4" t="s">
        <v>30</v>
      </c>
      <c r="W36" s="49" t="s">
        <v>49</v>
      </c>
    </row>
    <row r="37" spans="1:23" s="46" customFormat="1" ht="19.5">
      <c r="A37" s="54" t="s">
        <v>55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55"/>
    </row>
    <row r="38" spans="1:23" s="3" customFormat="1" ht="18" customHeight="1">
      <c r="A38" s="23">
        <v>1</v>
      </c>
      <c r="B38" s="113">
        <v>13495</v>
      </c>
      <c r="C38" s="24">
        <v>6.85</v>
      </c>
      <c r="D38" s="25">
        <f>C38*0.1</f>
        <v>0.685</v>
      </c>
      <c r="E38" s="25">
        <v>2009</v>
      </c>
      <c r="F38" s="26" t="s">
        <v>27</v>
      </c>
      <c r="G38" s="8"/>
      <c r="H38" s="8"/>
      <c r="I38" s="8"/>
      <c r="J38" s="8"/>
      <c r="K38" s="8"/>
      <c r="L38" s="8">
        <f>96*0.2</f>
        <v>19.200000000000003</v>
      </c>
      <c r="M38" s="8"/>
      <c r="N38" s="8"/>
      <c r="O38" s="8"/>
      <c r="P38" s="8"/>
      <c r="Q38" s="6"/>
      <c r="R38" s="8"/>
      <c r="S38" s="4"/>
      <c r="T38" s="4"/>
      <c r="U38" s="5">
        <f>Q38+P38+O38+N38+M38+L38+K38+J38+I38+H38+G38+D38</f>
        <v>19.885</v>
      </c>
      <c r="V38" s="4" t="s">
        <v>30</v>
      </c>
      <c r="W38" s="49" t="s">
        <v>47</v>
      </c>
    </row>
    <row r="39" spans="1:23" s="11" customFormat="1" ht="18" customHeight="1">
      <c r="A39" s="23">
        <v>2</v>
      </c>
      <c r="B39" s="113">
        <v>13514</v>
      </c>
      <c r="C39" s="21">
        <v>7.7</v>
      </c>
      <c r="D39" s="25">
        <f>C39*0.1</f>
        <v>0.77</v>
      </c>
      <c r="E39" s="24">
        <v>2017</v>
      </c>
      <c r="F39" s="27" t="s">
        <v>46</v>
      </c>
      <c r="G39" s="8"/>
      <c r="H39" s="8"/>
      <c r="I39" s="8"/>
      <c r="J39" s="8"/>
      <c r="K39" s="8"/>
      <c r="L39" s="8"/>
      <c r="M39" s="8"/>
      <c r="N39" s="8"/>
      <c r="O39" s="8"/>
      <c r="P39" s="8">
        <v>1.5</v>
      </c>
      <c r="Q39" s="6"/>
      <c r="R39" s="8"/>
      <c r="S39" s="4"/>
      <c r="T39" s="4"/>
      <c r="U39" s="5">
        <f>D39+P39</f>
        <v>2.27</v>
      </c>
      <c r="V39" s="4" t="s">
        <v>31</v>
      </c>
      <c r="W39" s="49" t="s">
        <v>47</v>
      </c>
    </row>
    <row r="40" spans="1:23" s="10" customFormat="1" ht="18" customHeight="1">
      <c r="A40" s="23">
        <v>3</v>
      </c>
      <c r="B40" s="113">
        <v>13506</v>
      </c>
      <c r="C40" s="21">
        <v>7.57</v>
      </c>
      <c r="D40" s="25">
        <f>C40*0.1</f>
        <v>0.7570000000000001</v>
      </c>
      <c r="E40" s="24">
        <v>2013</v>
      </c>
      <c r="F40" s="27" t="s">
        <v>29</v>
      </c>
      <c r="G40" s="8">
        <v>1</v>
      </c>
      <c r="H40" s="8"/>
      <c r="I40" s="8"/>
      <c r="J40" s="8"/>
      <c r="K40" s="8"/>
      <c r="L40" s="8"/>
      <c r="M40" s="8"/>
      <c r="N40" s="8"/>
      <c r="O40" s="8"/>
      <c r="P40" s="8"/>
      <c r="Q40" s="6"/>
      <c r="R40" s="8"/>
      <c r="S40" s="4"/>
      <c r="T40" s="4"/>
      <c r="U40" s="5">
        <f>Q40+P40+O40+N40+M40+L40+K40+J40+I40+H40+G40+D40</f>
        <v>1.7570000000000001</v>
      </c>
      <c r="V40" s="4" t="s">
        <v>31</v>
      </c>
      <c r="W40" s="49" t="s">
        <v>47</v>
      </c>
    </row>
    <row r="41" spans="1:23" s="10" customFormat="1" ht="18" customHeight="1">
      <c r="A41" s="23">
        <v>4</v>
      </c>
      <c r="B41" s="113">
        <v>13508</v>
      </c>
      <c r="C41" s="21">
        <v>8.56</v>
      </c>
      <c r="D41" s="25">
        <f>C41*0.1</f>
        <v>0.8560000000000001</v>
      </c>
      <c r="E41" s="24">
        <v>2020</v>
      </c>
      <c r="F41" s="26" t="s">
        <v>32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6"/>
      <c r="R41" s="8"/>
      <c r="S41" s="4"/>
      <c r="T41" s="4"/>
      <c r="U41" s="5">
        <f>Q41+P41+O41+N41+M41+L41+K41+J41+I41+H41+G41+D41</f>
        <v>0.8560000000000001</v>
      </c>
      <c r="V41" s="4" t="s">
        <v>31</v>
      </c>
      <c r="W41" s="49" t="s">
        <v>47</v>
      </c>
    </row>
    <row r="42" spans="1:23" s="90" customFormat="1" ht="15.75">
      <c r="A42" s="87" t="s">
        <v>40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</row>
    <row r="43" spans="1:23" s="11" customFormat="1" ht="18" customHeight="1">
      <c r="A43" s="23">
        <v>1</v>
      </c>
      <c r="B43" s="113">
        <v>13507</v>
      </c>
      <c r="C43" s="21">
        <v>7.59</v>
      </c>
      <c r="D43" s="25">
        <f>C43*0.1</f>
        <v>0.759</v>
      </c>
      <c r="E43" s="24">
        <v>2014</v>
      </c>
      <c r="F43" s="27" t="s">
        <v>39</v>
      </c>
      <c r="G43" s="8"/>
      <c r="H43" s="8"/>
      <c r="I43" s="8">
        <f>4.5*0.8</f>
        <v>3.6</v>
      </c>
      <c r="J43" s="8"/>
      <c r="K43" s="8"/>
      <c r="L43" s="8"/>
      <c r="M43" s="8"/>
      <c r="N43" s="8"/>
      <c r="O43" s="8"/>
      <c r="P43" s="8">
        <v>1.5</v>
      </c>
      <c r="Q43" s="6"/>
      <c r="R43" s="8"/>
      <c r="S43" s="4"/>
      <c r="T43" s="4"/>
      <c r="U43" s="5">
        <f>Q43+P43+O43+N43+M43+L43+K43+J43+I43+H43+G43+D43</f>
        <v>5.859</v>
      </c>
      <c r="V43" s="18" t="s">
        <v>34</v>
      </c>
      <c r="W43" s="49" t="s">
        <v>39</v>
      </c>
    </row>
    <row r="44" spans="1:23" s="90" customFormat="1" ht="15.75">
      <c r="A44" s="87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</row>
    <row r="45" spans="1:23" s="11" customFormat="1" ht="18.75" customHeight="1">
      <c r="A45" s="23">
        <v>1</v>
      </c>
      <c r="B45" s="113">
        <v>13511</v>
      </c>
      <c r="C45" s="8">
        <v>6.24</v>
      </c>
      <c r="D45" s="25">
        <f>C45*0.1</f>
        <v>0.6240000000000001</v>
      </c>
      <c r="E45" s="24">
        <v>2000</v>
      </c>
      <c r="F45" s="27" t="s">
        <v>28</v>
      </c>
      <c r="G45" s="8"/>
      <c r="H45" s="8"/>
      <c r="I45" s="8"/>
      <c r="J45" s="8"/>
      <c r="K45" s="8">
        <f>65.5*0.5</f>
        <v>32.75</v>
      </c>
      <c r="L45" s="8"/>
      <c r="M45" s="8"/>
      <c r="N45" s="8"/>
      <c r="O45" s="8"/>
      <c r="P45" s="8">
        <v>1.5</v>
      </c>
      <c r="Q45" s="6"/>
      <c r="R45" s="8"/>
      <c r="S45" s="4"/>
      <c r="T45" s="4"/>
      <c r="U45" s="5">
        <f>Q45+P45+O45+N45+M45+L45+K45+J45+I45+H45+G45+D45</f>
        <v>34.874</v>
      </c>
      <c r="V45" s="4" t="s">
        <v>34</v>
      </c>
      <c r="W45" s="56" t="s">
        <v>28</v>
      </c>
    </row>
    <row r="46" spans="1:23" s="90" customFormat="1" ht="16.5" thickBot="1">
      <c r="A46" s="100" t="s">
        <v>42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2"/>
    </row>
    <row r="47" spans="1:23" s="10" customFormat="1" ht="27.75" customHeight="1" thickBot="1">
      <c r="A47" s="103">
        <v>1</v>
      </c>
      <c r="B47" s="117">
        <v>13503</v>
      </c>
      <c r="C47" s="104">
        <v>8.21</v>
      </c>
      <c r="D47" s="105">
        <f>C47*0.1</f>
        <v>0.8210000000000002</v>
      </c>
      <c r="E47" s="106">
        <v>1988</v>
      </c>
      <c r="F47" s="107" t="s">
        <v>36</v>
      </c>
      <c r="G47" s="108">
        <v>1</v>
      </c>
      <c r="H47" s="108"/>
      <c r="I47" s="108">
        <f>9*0.8</f>
        <v>7.2</v>
      </c>
      <c r="J47" s="108"/>
      <c r="K47" s="108"/>
      <c r="L47" s="108"/>
      <c r="M47" s="108">
        <f>0.3*2</f>
        <v>0.6</v>
      </c>
      <c r="N47" s="108"/>
      <c r="O47" s="108"/>
      <c r="P47" s="108">
        <v>1.5</v>
      </c>
      <c r="Q47" s="109"/>
      <c r="R47" s="108"/>
      <c r="S47" s="110"/>
      <c r="T47" s="110"/>
      <c r="U47" s="111">
        <f>Q47+P47+O47+N47+M47+L47+K47+J47+I47+H47+G47+D47</f>
        <v>11.121</v>
      </c>
      <c r="V47" s="110" t="s">
        <v>31</v>
      </c>
      <c r="W47" s="112" t="s">
        <v>37</v>
      </c>
    </row>
    <row r="48" spans="1:23" s="10" customFormat="1" ht="26.25" customHeight="1" thickBot="1">
      <c r="A48" s="31"/>
      <c r="B48" s="31"/>
      <c r="C48" s="32"/>
      <c r="D48" s="33"/>
      <c r="E48" s="34"/>
      <c r="F48" s="48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4"/>
      <c r="S48" s="2"/>
      <c r="T48" s="2"/>
      <c r="U48" s="12"/>
      <c r="V48" s="2"/>
      <c r="W48" s="2"/>
    </row>
    <row r="49" spans="1:23" s="11" customFormat="1" ht="72.75" customHeight="1" thickBot="1">
      <c r="A49" s="133" t="s">
        <v>9</v>
      </c>
      <c r="B49" s="134" t="s">
        <v>10</v>
      </c>
      <c r="C49" s="134" t="s">
        <v>8</v>
      </c>
      <c r="D49" s="134" t="s">
        <v>11</v>
      </c>
      <c r="E49" s="134" t="s">
        <v>2</v>
      </c>
      <c r="F49" s="134" t="s">
        <v>6</v>
      </c>
      <c r="G49" s="134" t="s">
        <v>21</v>
      </c>
      <c r="H49" s="134" t="s">
        <v>22</v>
      </c>
      <c r="I49" s="135" t="s">
        <v>12</v>
      </c>
      <c r="J49" s="136"/>
      <c r="K49" s="136"/>
      <c r="L49" s="136"/>
      <c r="M49" s="134" t="s">
        <v>0</v>
      </c>
      <c r="N49" s="134" t="s">
        <v>13</v>
      </c>
      <c r="O49" s="134" t="s">
        <v>14</v>
      </c>
      <c r="P49" s="134" t="s">
        <v>1</v>
      </c>
      <c r="Q49" s="134" t="s">
        <v>23</v>
      </c>
      <c r="R49" s="134" t="s">
        <v>15</v>
      </c>
      <c r="S49" s="134" t="s">
        <v>3</v>
      </c>
      <c r="T49" s="134" t="s">
        <v>24</v>
      </c>
      <c r="U49" s="134" t="s">
        <v>7</v>
      </c>
      <c r="V49" s="134" t="s">
        <v>4</v>
      </c>
      <c r="W49" s="137" t="s">
        <v>5</v>
      </c>
    </row>
    <row r="50" spans="1:23" s="90" customFormat="1" ht="15.75">
      <c r="A50" s="97" t="s">
        <v>43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</row>
    <row r="51" spans="1:23" s="3" customFormat="1" ht="20.25" customHeight="1">
      <c r="A51" s="23">
        <v>1</v>
      </c>
      <c r="B51" s="113">
        <v>13497</v>
      </c>
      <c r="C51" s="24">
        <v>7.26</v>
      </c>
      <c r="D51" s="25">
        <f>C51*0.1</f>
        <v>0.726</v>
      </c>
      <c r="E51" s="25">
        <v>2010</v>
      </c>
      <c r="F51" s="26" t="s">
        <v>35</v>
      </c>
      <c r="G51" s="8">
        <v>1</v>
      </c>
      <c r="H51" s="8"/>
      <c r="I51" s="8">
        <f>13*0.8</f>
        <v>10.4</v>
      </c>
      <c r="J51" s="8"/>
      <c r="K51" s="8"/>
      <c r="L51" s="8"/>
      <c r="M51" s="8"/>
      <c r="N51" s="8"/>
      <c r="O51" s="8"/>
      <c r="P51" s="8">
        <v>1.5</v>
      </c>
      <c r="Q51" s="6"/>
      <c r="R51" s="8"/>
      <c r="S51" s="4"/>
      <c r="T51" s="4"/>
      <c r="U51" s="5">
        <f>Q51+P51+O51+N51+M51+L51+K51+J51+I51+H51+G51+D51</f>
        <v>13.626000000000001</v>
      </c>
      <c r="V51" s="4" t="s">
        <v>34</v>
      </c>
      <c r="W51" s="57" t="s">
        <v>50</v>
      </c>
    </row>
    <row r="52" spans="1:23" s="90" customFormat="1" ht="15.75">
      <c r="A52" s="91" t="s">
        <v>56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</row>
    <row r="53" spans="1:23" ht="22.5" customHeight="1">
      <c r="A53" s="23">
        <v>2</v>
      </c>
      <c r="B53" s="114">
        <v>13502</v>
      </c>
      <c r="C53" s="28">
        <v>7.89</v>
      </c>
      <c r="D53" s="29">
        <f>C53*0.1</f>
        <v>0.789</v>
      </c>
      <c r="E53" s="29">
        <v>2005</v>
      </c>
      <c r="F53" s="26" t="s">
        <v>32</v>
      </c>
      <c r="G53" s="8">
        <v>1</v>
      </c>
      <c r="H53" s="8"/>
      <c r="I53" s="8"/>
      <c r="J53" s="8">
        <f>25.5*0.6</f>
        <v>15.299999999999999</v>
      </c>
      <c r="K53" s="8"/>
      <c r="L53" s="8"/>
      <c r="M53" s="8"/>
      <c r="N53" s="8"/>
      <c r="O53" s="8"/>
      <c r="P53" s="8">
        <v>1.5</v>
      </c>
      <c r="Q53" s="8"/>
      <c r="R53" s="8"/>
      <c r="S53" s="8"/>
      <c r="T53" s="8"/>
      <c r="U53" s="5">
        <f>D53+G53+I53+J53+K53+L53+M53+P53+1</f>
        <v>19.589</v>
      </c>
      <c r="V53" s="22" t="s">
        <v>31</v>
      </c>
      <c r="W53" s="57" t="s">
        <v>50</v>
      </c>
    </row>
    <row r="54" spans="1:23" s="3" customFormat="1" ht="19.5" customHeight="1">
      <c r="A54" s="23">
        <v>3</v>
      </c>
      <c r="B54" s="113">
        <v>13498</v>
      </c>
      <c r="C54" s="24">
        <v>6.79</v>
      </c>
      <c r="D54" s="25">
        <f>C54*0.1</f>
        <v>0.679</v>
      </c>
      <c r="E54" s="25">
        <v>2014</v>
      </c>
      <c r="F54" s="26" t="s">
        <v>32</v>
      </c>
      <c r="G54" s="8"/>
      <c r="H54" s="8"/>
      <c r="I54" s="8">
        <f>7*0.8</f>
        <v>5.6000000000000005</v>
      </c>
      <c r="J54" s="8"/>
      <c r="K54" s="8"/>
      <c r="L54" s="8"/>
      <c r="M54" s="8"/>
      <c r="N54" s="8"/>
      <c r="O54" s="8"/>
      <c r="P54" s="8">
        <v>1.5</v>
      </c>
      <c r="Q54" s="6"/>
      <c r="R54" s="8"/>
      <c r="S54" s="4"/>
      <c r="T54" s="4"/>
      <c r="U54" s="5">
        <f>D54+G54+I54+J54+K54+L54+M54+P54</f>
        <v>7.779000000000001</v>
      </c>
      <c r="V54" s="4" t="s">
        <v>31</v>
      </c>
      <c r="W54" s="57" t="s">
        <v>50</v>
      </c>
    </row>
    <row r="55" spans="1:23" s="90" customFormat="1" ht="15.75">
      <c r="A55" s="87" t="s">
        <v>44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9"/>
    </row>
    <row r="56" spans="1:23" s="10" customFormat="1" ht="21" customHeight="1">
      <c r="A56" s="23">
        <v>1</v>
      </c>
      <c r="B56" s="113">
        <v>13501</v>
      </c>
      <c r="C56" s="21">
        <v>7.25</v>
      </c>
      <c r="D56" s="25">
        <f>C56*0.1</f>
        <v>0.7250000000000001</v>
      </c>
      <c r="E56" s="24">
        <v>2016</v>
      </c>
      <c r="F56" s="27" t="s">
        <v>26</v>
      </c>
      <c r="G56" s="8"/>
      <c r="H56" s="8"/>
      <c r="I56" s="8">
        <f>13*0.8</f>
        <v>10.4</v>
      </c>
      <c r="J56" s="8"/>
      <c r="K56" s="8"/>
      <c r="L56" s="8"/>
      <c r="M56" s="8"/>
      <c r="N56" s="8"/>
      <c r="O56" s="8"/>
      <c r="P56" s="8">
        <v>1.5</v>
      </c>
      <c r="Q56" s="6"/>
      <c r="R56" s="6"/>
      <c r="S56" s="4"/>
      <c r="T56" s="4"/>
      <c r="U56" s="5">
        <f>Q56+P56+O56+N56+M56+L56+K56+J56+I56+H56+G56+D56</f>
        <v>12.625</v>
      </c>
      <c r="V56" s="18" t="s">
        <v>31</v>
      </c>
      <c r="W56" s="49" t="s">
        <v>48</v>
      </c>
    </row>
    <row r="57" spans="1:23" ht="1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60"/>
    </row>
    <row r="58" spans="1:23" s="95" customFormat="1" ht="15.75">
      <c r="A58" s="87" t="s">
        <v>57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9"/>
    </row>
    <row r="59" spans="1:23" s="10" customFormat="1" ht="19.5" customHeight="1" thickBot="1">
      <c r="A59" s="61">
        <v>1</v>
      </c>
      <c r="B59" s="118">
        <v>13504</v>
      </c>
      <c r="C59" s="62">
        <v>6.9</v>
      </c>
      <c r="D59" s="63">
        <f>C59*0.1</f>
        <v>0.6900000000000001</v>
      </c>
      <c r="E59" s="64">
        <v>2016</v>
      </c>
      <c r="F59" s="65" t="s">
        <v>38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7"/>
      <c r="R59" s="66"/>
      <c r="S59" s="68"/>
      <c r="T59" s="68"/>
      <c r="U59" s="69">
        <f>Q59+P59+O59+N59+M59+L59+K59+J59+I59+H59+G59+D59</f>
        <v>0.6900000000000001</v>
      </c>
      <c r="V59" s="68" t="s">
        <v>34</v>
      </c>
      <c r="W59" s="70"/>
    </row>
    <row r="62" ht="12">
      <c r="B62" s="96" t="s">
        <v>60</v>
      </c>
    </row>
    <row r="63" ht="12">
      <c r="B63" s="96"/>
    </row>
    <row r="64" ht="24.75" customHeight="1">
      <c r="B64" s="96" t="s">
        <v>61</v>
      </c>
    </row>
    <row r="65" ht="24" customHeight="1">
      <c r="B65" s="96" t="s">
        <v>62</v>
      </c>
    </row>
    <row r="66" ht="25.5" customHeight="1">
      <c r="B66" s="96" t="s">
        <v>63</v>
      </c>
    </row>
  </sheetData>
  <sheetProtection/>
  <mergeCells count="20">
    <mergeCell ref="A52:W52"/>
    <mergeCell ref="A58:W58"/>
    <mergeCell ref="A27:W27"/>
    <mergeCell ref="A2:W3"/>
    <mergeCell ref="I49:L49"/>
    <mergeCell ref="I5:L5"/>
    <mergeCell ref="A4:W4"/>
    <mergeCell ref="A25:W25"/>
    <mergeCell ref="A1:W1"/>
    <mergeCell ref="I26:L26"/>
    <mergeCell ref="A35:W35"/>
    <mergeCell ref="A44:W44"/>
    <mergeCell ref="A37:W37"/>
    <mergeCell ref="A42:W42"/>
    <mergeCell ref="A29:W29"/>
    <mergeCell ref="A33:W33"/>
    <mergeCell ref="A31:W31"/>
    <mergeCell ref="A50:W50"/>
    <mergeCell ref="A55:W55"/>
    <mergeCell ref="A46:W46"/>
  </mergeCells>
  <printOptions/>
  <pageMargins left="0" right="0" top="0.5905511811023623" bottom="0.3937007874015748" header="0" footer="0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ΔΕΑΔΑΒ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ΖΑΧΑΡΙΑ ΒΙΡΓΙΝΙΑ</dc:creator>
  <cp:keywords/>
  <dc:description/>
  <cp:lastModifiedBy>giannaki</cp:lastModifiedBy>
  <cp:lastPrinted>2022-02-17T10:21:49Z</cp:lastPrinted>
  <dcterms:created xsi:type="dcterms:W3CDTF">2015-02-25T14:44:05Z</dcterms:created>
  <dcterms:modified xsi:type="dcterms:W3CDTF">2022-02-17T10:22:48Z</dcterms:modified>
  <cp:category/>
  <cp:version/>
  <cp:contentType/>
  <cp:contentStatus/>
</cp:coreProperties>
</file>